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1" showHorizontalScroll="1" showVerticalScroll="1"/>
  </bookViews>
  <sheets>
    <sheet name="About" sheetId="1" state="visible" r:id="rId1"/>
    <sheet name="Instructions" sheetId="2" state="visible" r:id="rId2"/>
    <sheet name="Dashboard" sheetId="3" state="visible" r:id="rId3"/>
    <sheet name="D1 - Assets" sheetId="4" state="visible" r:id="rId4"/>
    <sheet name="D2 - Data Protection" sheetId="5" state="visible" r:id="rId5"/>
    <sheet name="D3 - Backup" sheetId="6" state="visible" r:id="rId6"/>
    <sheet name="D4 - Access Control" sheetId="7" state="visible" r:id="rId7"/>
    <sheet name="D5 - Vulnerability Mgmt" sheetId="8" state="visible" r:id="rId8"/>
    <sheet name="D6 - Incident Mgmt" sheetId="9" state="visible" r:id="rId9"/>
    <sheet name="D7 - Compliance" sheetId="10" state="visible" r:id="rId10"/>
    <sheet name="TPSA-02 - Risk Dialogue" sheetId="11" state="visible" r:id="rId11"/>
  </sheets>
  <definedNames>
    <definedName name="_xlnm._FilterDatabase" localSheetId="0" hidden="1">About!$A$3:$N$10</definedName>
    <definedName name="_xlnm._FilterDatabase" localSheetId="3" hidden="1">'D1 - Assets'!$A$3:$N$11</definedName>
    <definedName name="_xlnm._FilterDatabase" localSheetId="4" hidden="1">'D2 - Data Protection'!$A$3:$N$11</definedName>
    <definedName name="_xlnm._FilterDatabase" localSheetId="5" hidden="1">'D3 - Backup'!$A$3:$N$12</definedName>
    <definedName name="_xlnm._FilterDatabase" localSheetId="6" hidden="1">'D4 - Access Control'!$A$3:$N$10</definedName>
    <definedName name="_xlnm._FilterDatabase" localSheetId="7" hidden="1">'D5 - Vulnerability Mgmt'!$A$3:$N$10</definedName>
    <definedName name="_xlnm._FilterDatabase" localSheetId="8" hidden="1">'D6 - Incident Mgmt'!$A$3:$N$10</definedName>
    <definedName name="_xlnm._FilterDatabase" localSheetId="9" hidden="1">'D7 - Compliance'!$A$3:$N$9</definedName>
    <definedName name="_xlnm._FilterDatabase" localSheetId="10" hidden="1">'TPSA-02 - Risk Dialogue'!$A$3:$N$10</definedName>
    <definedName name="_xlnm._FilterDatabase" localSheetId="3" hidden="1">'D1 - Assets'!$A$3:$N$11</definedName>
    <definedName name="_xlnm._FilterDatabase" localSheetId="4" hidden="1">'D2 - Data Protection'!$A$3:$N$11</definedName>
    <definedName name="_xlnm._FilterDatabase" localSheetId="5" hidden="1">'D3 - Backup'!$A$3:$N$12</definedName>
    <definedName name="_xlnm._FilterDatabase" localSheetId="6" hidden="1">'D4 - Access Control'!$A$3:$N$10</definedName>
    <definedName name="_xlnm._FilterDatabase" localSheetId="7" hidden="1">'D5 - Vulnerability Mgmt'!$A$3:$N$10</definedName>
    <definedName name="_xlnm._FilterDatabase" localSheetId="8" hidden="1">'D6 - Incident Mgmt'!$A$3:$N$10</definedName>
    <definedName name="_xlnm._FilterDatabase" localSheetId="9" hidden="1">'D7 - Compliance'!$A$3:$N$9</definedName>
    <definedName name="_xlnm._FilterDatabase" localSheetId="10" hidden="1">'TPSA-02 - Risk Dialogue'!$A$3:$N$10</definedName>
  </definedName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<sst xmlns="http://schemas.openxmlformats.org/spreadsheetml/2006/main" count="372" uniqueCount="372">
  <si>
    <r>
      <rPr>
        <b/>
        <sz val="10"/>
        <color rgb="FF666666"/>
        <rFont val="Arial"/>
      </rPr>
      <t xml:space="preserve">Author: </t>
    </r>
    <r>
      <rPr>
        <b/>
        <sz val="10"/>
        <color rgb="FF2D2D2D"/>
        <rFont val="Arial"/>
      </rPr>
      <t xml:space="preserve">Sébastien Poitrasson, </t>
    </r>
    <r>
      <rPr>
        <b/>
        <sz val="10"/>
        <color rgb="FF666666"/>
        <rFont val="Arial"/>
      </rPr>
      <t xml:space="preserve">Arthur Koenig Consulting</t>
    </r>
  </si>
  <si>
    <t xml:space="preserve">Licence : TPSA Framework is licensed under CC BY-NC-ND 4.1</t>
  </si>
  <si>
    <t xml:space="preserve">TPSA Statement of Applicability &amp; Maturity Worksheet</t>
  </si>
  <si>
    <t xml:space="preserve">Version 0.1 — April 2026 — DRAFT FOR DISCUSSION</t>
  </si>
  <si>
    <t xml:space="preserve">Sébastien Poitrasson, Arthur Koenig, CC BY-NC-ND 4.0</t>
  </si>
  <si>
    <t xml:space="preserve">This worksheet is the operational tool for TPSA implementation and audit preparation.</t>
  </si>
  <si>
    <t xml:space="preserve">One tab per TPSA-01 domain (D1–D7), one tab for TPSA-02 (Risk Dialogue Protocol), and a Dashboard tab.</t>
  </si>
  <si>
    <t xml:space="preserve">Column definitions:</t>
  </si>
  <si>
    <t xml:space="preserve">• TPSA Ref: unique field identifier from the TPSA specification.</t>
  </si>
  <si>
    <t xml:space="preserve">• Field Name: name of the TPSA requirement.</t>
  </si>
  <si>
    <t xml:space="preserve">• Description: full description from the TPSA specification.</t>
  </si>
  <si>
    <t xml:space="preserve">• Required At: minimum TPSA level at which this field is mandatory (Basic/Enhanced/Full).</t>
  </si>
  <si>
    <t xml:space="preserve">• CMMI Level: your self-assessed maturity level for this control (1=Initial, 2=Managed, 3=Defined, 4=Quantitatively Managed, 5=Optimizing).</t>
  </si>
  <si>
    <t xml:space="preserve">• Implementation Status: current state (Not Started / In Progress / Implemented / Verified).</t>
  </si>
  <si>
    <t xml:space="preserve">• Responsible: person or team responsible for this control.</t>
  </si>
  <si>
    <t xml:space="preserve">• Evidence Reference: document, system, or artifact that demonstrates implementation.</t>
  </si>
  <si>
    <t xml:space="preserve">• Comment: any additional context or notes.</t>
  </si>
  <si>
    <t xml:space="preserve">• Exception / Justification: mandatory when status is 'Not Applicable'. Explain why.</t>
  </si>
  <si>
    <t xml:space="preserve">• CIS v8 / ISO 27001 / DORA / NIS2: regulatory mappings from TPSA-03.</t>
  </si>
  <si>
    <t xml:space="preserve">CMMI Maturity Levels:</t>
  </si>
  <si>
    <t xml:space="preserve">1 - Initial: ad hoc, unpredictable, reactive.</t>
  </si>
  <si>
    <t xml:space="preserve">2 - Managed: planned, performed, monitored at project level.</t>
  </si>
  <si>
    <t xml:space="preserve">3 - Defined: standardised processes, proactive.</t>
  </si>
  <si>
    <t xml:space="preserve">4 - Quantitatively Managed: measured, controlled with metrics.</t>
  </si>
  <si>
    <t xml:space="preserve">5 - Optimizing: continuous improvement, innovation.</t>
  </si>
  <si>
    <t xml:space="preserve">Domain Coverage</t>
  </si>
  <si>
    <t>Domain</t>
  </si>
  <si>
    <t xml:space="preserve">Total Controls</t>
  </si>
  <si>
    <t xml:space="preserve">Not Started</t>
  </si>
  <si>
    <t xml:space="preserve">In Progress</t>
  </si>
  <si>
    <t>Implemented</t>
  </si>
  <si>
    <t>Verified</t>
  </si>
  <si>
    <t>Exceptions</t>
  </si>
  <si>
    <t xml:space="preserve">Coverage %</t>
  </si>
  <si>
    <t xml:space="preserve">Avg. CMMI</t>
  </si>
  <si>
    <t xml:space="preserve">D1: Asset Inventory &amp; Data Mapping</t>
  </si>
  <si>
    <t xml:space="preserve">D2: Data Protection</t>
  </si>
  <si>
    <t xml:space="preserve">D3: Backup &amp; Recovery</t>
  </si>
  <si>
    <t xml:space="preserve">D4: Access Control &amp; Identity Management</t>
  </si>
  <si>
    <t xml:space="preserve">D5: Vulnerability Management &amp; Testing</t>
  </si>
  <si>
    <t xml:space="preserve">D6: Incident Management &amp; Notification</t>
  </si>
  <si>
    <t xml:space="preserve">D7: Compliance &amp; Certification Status</t>
  </si>
  <si>
    <t xml:space="preserve">TPSA-02: Risk Dialogue Protocol</t>
  </si>
  <si>
    <t xml:space="preserve">Overall TPSA Maturity</t>
  </si>
  <si>
    <t xml:space="preserve">TPSA Ref.</t>
  </si>
  <si>
    <t xml:space="preserve">Field Name</t>
  </si>
  <si>
    <t>Description</t>
  </si>
  <si>
    <t xml:space="preserve">Required At</t>
  </si>
  <si>
    <t xml:space="preserve">CMMI Level</t>
  </si>
  <si>
    <t xml:space="preserve">Implementation Status</t>
  </si>
  <si>
    <t>Responsible</t>
  </si>
  <si>
    <t xml:space="preserve">Evidence Reference</t>
  </si>
  <si>
    <t>Comment</t>
  </si>
  <si>
    <t xml:space="preserve">Exception / Justification</t>
  </si>
  <si>
    <t xml:space="preserve">CIS Controls v8</t>
  </si>
  <si>
    <t xml:space="preserve">ISO 27001:2022</t>
  </si>
  <si>
    <t>DORA</t>
  </si>
  <si>
    <t>NIS2</t>
  </si>
  <si>
    <t>D1-01</t>
  </si>
  <si>
    <t xml:space="preserve">Asset Register</t>
  </si>
  <si>
    <t xml:space="preserve">List of all assets involved in client data processing: ID, name, type, description.</t>
  </si>
  <si>
    <t>M</t>
  </si>
  <si>
    <t xml:space="preserve">1.1, 1.2</t>
  </si>
  <si>
    <t xml:space="preserve">A.5.9, A.5.10</t>
  </si>
  <si>
    <t xml:space="preserve">Art. 28(3)</t>
  </si>
  <si>
    <t xml:space="preserve">Art. 21(2)(a)</t>
  </si>
  <si>
    <t>D1-02</t>
  </si>
  <si>
    <t xml:space="preserve">Asset Location</t>
  </si>
  <si>
    <t xml:space="preserve">Geographical and logical location per asset: country, region, DC, network zone, cloud region/AZ.</t>
  </si>
  <si>
    <t>1.1</t>
  </si>
  <si>
    <t xml:space="preserve">A.5.9, A.8.1</t>
  </si>
  <si>
    <t xml:space="preserve">Art. 28(7)(a)</t>
  </si>
  <si>
    <t xml:space="preserve">Art. 21(2)(d)</t>
  </si>
  <si>
    <t>D1-03</t>
  </si>
  <si>
    <t xml:space="preserve">Hosting Model</t>
  </si>
  <si>
    <t xml:space="preserve">DEDICATED or SHARED per asset. If SHARED: isolation mechanism description.</t>
  </si>
  <si>
    <t>A.8.22</t>
  </si>
  <si>
    <t xml:space="preserve">Art. 28(7)(b)</t>
  </si>
  <si>
    <t>D1-04</t>
  </si>
  <si>
    <t xml:space="preserve">Data Types Hosted</t>
  </si>
  <si>
    <t xml:space="preserve">Categories of client data per asset (personal, financial, health, credentials, logs, metadata).</t>
  </si>
  <si>
    <t>3.2</t>
  </si>
  <si>
    <t xml:space="preserve">A.5.12, A.5.13</t>
  </si>
  <si>
    <t>D1-05</t>
  </si>
  <si>
    <t xml:space="preserve">Data Flow Diagram</t>
  </si>
  <si>
    <t xml:space="preserve">Reference to data flow diagram showing client data movement between assets.</t>
  </si>
  <si>
    <t xml:space="preserve">C (Enhanced)</t>
  </si>
  <si>
    <t>3.4</t>
  </si>
  <si>
    <t>A.5.14</t>
  </si>
  <si>
    <t>—</t>
  </si>
  <si>
    <t>D1-06</t>
  </si>
  <si>
    <t>Sub-processors</t>
  </si>
  <si>
    <t xml:space="preserve">List of fourth parties: identity, role, location, contractual controls.</t>
  </si>
  <si>
    <t>C</t>
  </si>
  <si>
    <t>15.2</t>
  </si>
  <si>
    <t>A.5.21</t>
  </si>
  <si>
    <t xml:space="preserve">Art. 29</t>
  </si>
  <si>
    <t>D1-07</t>
  </si>
  <si>
    <t xml:space="preserve">Asset Classification</t>
  </si>
  <si>
    <t xml:space="preserve">Supplier's classification per asset. Subject to Classification Uplift.</t>
  </si>
  <si>
    <t>3.7</t>
  </si>
  <si>
    <t>D1-08</t>
  </si>
  <si>
    <t xml:space="preserve">Asset Owner</t>
  </si>
  <si>
    <t xml:space="preserve">Named role/team responsible for each asset's security and maintenance.</t>
  </si>
  <si>
    <t>1.2</t>
  </si>
  <si>
    <t>A.5.9</t>
  </si>
  <si>
    <t>D2-01</t>
  </si>
  <si>
    <t xml:space="preserve">Encryption at Rest</t>
  </si>
  <si>
    <t xml:space="preserve">Algorithms, key lengths, scope per asset/data type.</t>
  </si>
  <si>
    <t>3.6</t>
  </si>
  <si>
    <t>A.8.24</t>
  </si>
  <si>
    <t xml:space="preserve">Art. 9(2)</t>
  </si>
  <si>
    <t xml:space="preserve">Art. 21(2)(h)</t>
  </si>
  <si>
    <t>D2-02</t>
  </si>
  <si>
    <t xml:space="preserve">Encryption in Transit</t>
  </si>
  <si>
    <t xml:space="preserve">Protocols (TLS version, cipher suites), scope, certificate management.</t>
  </si>
  <si>
    <t>3.10</t>
  </si>
  <si>
    <t xml:space="preserve">A.8.24, A.5.14</t>
  </si>
  <si>
    <t>D2-03</t>
  </si>
  <si>
    <t xml:space="preserve">Key Management</t>
  </si>
  <si>
    <t xml:space="preserve">Key generation, storage (HSM/KMS), rotation, access controls, BYOK/HYOK.</t>
  </si>
  <si>
    <t xml:space="preserve">3.6, 3.10</t>
  </si>
  <si>
    <t>D2-04</t>
  </si>
  <si>
    <t xml:space="preserve">Data Segregation</t>
  </si>
  <si>
    <t xml:space="preserve">Isolation mechanisms in multi-tenant: DB-level, schema, encryption, app-level.</t>
  </si>
  <si>
    <t xml:space="preserve">C (Shared)</t>
  </si>
  <si>
    <t>3.12</t>
  </si>
  <si>
    <t>D2-05</t>
  </si>
  <si>
    <t xml:space="preserve">Data Retention Policy</t>
  </si>
  <si>
    <t xml:space="preserve">Retention periods by data type, legal basis, deletion process at end.</t>
  </si>
  <si>
    <t>3.1</t>
  </si>
  <si>
    <t>A.5.33</t>
  </si>
  <si>
    <t xml:space="preserve">Art. 28(7)(d)</t>
  </si>
  <si>
    <t>D2-06</t>
  </si>
  <si>
    <t xml:space="preserve">Data Deletion Process</t>
  </si>
  <si>
    <t xml:space="preserve">Secure deletion method, verification, timeline from request to completion.</t>
  </si>
  <si>
    <t xml:space="preserve">A.8.10, A.7.14</t>
  </si>
  <si>
    <t xml:space="preserve">Art. 28(7)(d), 28(8)</t>
  </si>
  <si>
    <t>D2-07</t>
  </si>
  <si>
    <t xml:space="preserve">Data Classification Scheme</t>
  </si>
  <si>
    <t xml:space="preserve">Supplier's classification levels and definitions. Baseline for Uplift.</t>
  </si>
  <si>
    <t>D2-08</t>
  </si>
  <si>
    <t xml:space="preserve">Cross-border Transfers</t>
  </si>
  <si>
    <t xml:space="preserve">SCCs, adequacy decisions, BCRs for international data transfers.</t>
  </si>
  <si>
    <t>D3-01</t>
  </si>
  <si>
    <t xml:space="preserve">Backup Policy</t>
  </si>
  <si>
    <t xml:space="preserve">Scope, frequency, type (full/incr/diff), retention period.</t>
  </si>
  <si>
    <t>11.2</t>
  </si>
  <si>
    <t>A.8.13</t>
  </si>
  <si>
    <t xml:space="preserve">Art. 11(1), 12</t>
  </si>
  <si>
    <t xml:space="preserve">Art. 21(2)(c)</t>
  </si>
  <si>
    <t>D3-02</t>
  </si>
  <si>
    <t xml:space="preserve">Backup Location</t>
  </si>
  <si>
    <t xml:space="preserve">Geographic/logical location, distance from primary, offline/air-gap status.</t>
  </si>
  <si>
    <t xml:space="preserve">Art. 12(2)</t>
  </si>
  <si>
    <t>D3-03</t>
  </si>
  <si>
    <t xml:space="preserve">Backup Encryption</t>
  </si>
  <si>
    <t xml:space="preserve">Encryption standards and key management for backup data.</t>
  </si>
  <si>
    <t>11.3</t>
  </si>
  <si>
    <t xml:space="preserve">A.8.13, A.8.24</t>
  </si>
  <si>
    <t>D3-04</t>
  </si>
  <si>
    <t xml:space="preserve">RTO Declared</t>
  </si>
  <si>
    <t xml:space="preserve">Recovery Time Objective per service/asset.</t>
  </si>
  <si>
    <t>11.1</t>
  </si>
  <si>
    <t>A.5.29</t>
  </si>
  <si>
    <t xml:space="preserve">Art. 11(4)</t>
  </si>
  <si>
    <t>D3-05</t>
  </si>
  <si>
    <t xml:space="preserve">RPO Declared</t>
  </si>
  <si>
    <t xml:space="preserve">Recovery Point Objective per service/asset.</t>
  </si>
  <si>
    <t>D3-06</t>
  </si>
  <si>
    <t xml:space="preserve">Last Restore Test</t>
  </si>
  <si>
    <t xml:space="preserve">Date, scope, outcome (success/partial/fail), issues identified.</t>
  </si>
  <si>
    <t>11.5</t>
  </si>
  <si>
    <t xml:space="preserve">A.8.13, A.5.30</t>
  </si>
  <si>
    <t xml:space="preserve">Art. 11(6), 12(2)</t>
  </si>
  <si>
    <t>D3-07</t>
  </si>
  <si>
    <t xml:space="preserve">Restore Test Frequency</t>
  </si>
  <si>
    <t xml:space="preserve">Monthly, quarterly, semi-annually, annually.</t>
  </si>
  <si>
    <t>A.5.30</t>
  </si>
  <si>
    <t xml:space="preserve">Art. 11(6)</t>
  </si>
  <si>
    <t>D3-08</t>
  </si>
  <si>
    <t xml:space="preserve">DR Plan Reference</t>
  </si>
  <si>
    <t xml:space="preserve">Reference to DR plan applicable to client services.</t>
  </si>
  <si>
    <t xml:space="preserve">A.5.29, A.5.30</t>
  </si>
  <si>
    <t xml:space="preserve">Art. 11(1)–(3)</t>
  </si>
  <si>
    <t>D3-09</t>
  </si>
  <si>
    <t xml:space="preserve">DR Test Results</t>
  </si>
  <si>
    <t xml:space="preserve">Date and outcome of most recent DR test/exercise.</t>
  </si>
  <si>
    <t xml:space="preserve">Art. 11(6), 25</t>
  </si>
  <si>
    <t>D4-01</t>
  </si>
  <si>
    <t xml:space="preserve">Authentication Mechanisms</t>
  </si>
  <si>
    <t xml:space="preserve">MFA type, password policy, SSO, certificate-based auth.</t>
  </si>
  <si>
    <t xml:space="preserve">6.3, 6.5</t>
  </si>
  <si>
    <t>A.8.5</t>
  </si>
  <si>
    <t xml:space="preserve">Art. 9(4)(c)</t>
  </si>
  <si>
    <t xml:space="preserve">Art. 21(2)(j)</t>
  </si>
  <si>
    <t>D4-02</t>
  </si>
  <si>
    <t xml:space="preserve">Privileged Access Mgmt</t>
  </si>
  <si>
    <t xml:space="preserve">PAM tooling, session recording, JIT access, break-glass.</t>
  </si>
  <si>
    <t xml:space="preserve">5.4, 6.5</t>
  </si>
  <si>
    <t>A.8.2</t>
  </si>
  <si>
    <t xml:space="preserve">Art. 21(2)(i)</t>
  </si>
  <si>
    <t>D4-03</t>
  </si>
  <si>
    <t xml:space="preserve">Access Review Cycle</t>
  </si>
  <si>
    <t xml:space="preserve">Frequency, scope, last review date and outcome.</t>
  </si>
  <si>
    <t xml:space="preserve">5.1, 5.3</t>
  </si>
  <si>
    <t>A.5.18</t>
  </si>
  <si>
    <t xml:space="preserve">Art. 9(4)(b)</t>
  </si>
  <si>
    <t>D4-04</t>
  </si>
  <si>
    <t xml:space="preserve">Least Privilege Policy</t>
  </si>
  <si>
    <t xml:space="preserve">RBAC/ABAC, segregation of duties, default-deny.</t>
  </si>
  <si>
    <t xml:space="preserve">5.4, 6.8</t>
  </si>
  <si>
    <t xml:space="preserve">A.5.15, A.8.3</t>
  </si>
  <si>
    <t xml:space="preserve">Art. 9(4)(a)</t>
  </si>
  <si>
    <t>D4-05</t>
  </si>
  <si>
    <t xml:space="preserve">Client-Facing Access</t>
  </si>
  <si>
    <t xml:space="preserve">API auth, portal security, admin console, IP whitelisting.</t>
  </si>
  <si>
    <t>6.7</t>
  </si>
  <si>
    <t xml:space="preserve">A.5.15, A.8.5</t>
  </si>
  <si>
    <t xml:space="preserve">Art. 28(7)(c)</t>
  </si>
  <si>
    <t>D4-06</t>
  </si>
  <si>
    <t xml:space="preserve">Third-Party Access</t>
  </si>
  <si>
    <t xml:space="preserve">Controls on supplier's own contractors/vendors access.</t>
  </si>
  <si>
    <t>15.3</t>
  </si>
  <si>
    <t xml:space="preserve">A.5.19, A.5.20</t>
  </si>
  <si>
    <t>D4-07</t>
  </si>
  <si>
    <t xml:space="preserve">Logging &amp; Monitoring</t>
  </si>
  <si>
    <t xml:space="preserve">Access event logging, retention, monitoring, client log availability.</t>
  </si>
  <si>
    <t xml:space="preserve">8.2, 8.5</t>
  </si>
  <si>
    <t xml:space="preserve">A.8.15, A.8.16</t>
  </si>
  <si>
    <t xml:space="preserve">Art. 10</t>
  </si>
  <si>
    <t xml:space="preserve">Art. 21(2)(b)</t>
  </si>
  <si>
    <t>D5-01</t>
  </si>
  <si>
    <t xml:space="preserve">Vulnerability Scanning</t>
  </si>
  <si>
    <t xml:space="preserve">Tools, frequency, scope (int/ext, infra/app), remediation SLA.</t>
  </si>
  <si>
    <t xml:space="preserve">7.1, 7.5, 7.6</t>
  </si>
  <si>
    <t>A.8.8</t>
  </si>
  <si>
    <t xml:space="preserve">Art. 9(1)</t>
  </si>
  <si>
    <t xml:space="preserve">Art. 21(2)(e)</t>
  </si>
  <si>
    <t>D5-02</t>
  </si>
  <si>
    <t xml:space="preserve">Patch Management</t>
  </si>
  <si>
    <t xml:space="preserve">Patch SLAs by severity, exception process.</t>
  </si>
  <si>
    <t xml:space="preserve">7.3, 7.4</t>
  </si>
  <si>
    <t xml:space="preserve">A.8.8, A.8.19</t>
  </si>
  <si>
    <t xml:space="preserve">Art. 9(2), 7(1)</t>
  </si>
  <si>
    <t>D5-03</t>
  </si>
  <si>
    <t xml:space="preserve">Penetration Testing</t>
  </si>
  <si>
    <t xml:space="preserve">Scope, methodology, frequency, provider, last test date/outcome.</t>
  </si>
  <si>
    <t xml:space="preserve">18.2, 18.3</t>
  </si>
  <si>
    <t xml:space="preserve">A.8.8, A.5.36</t>
  </si>
  <si>
    <t xml:space="preserve">Art. 25, 26</t>
  </si>
  <si>
    <t>D5-04</t>
  </si>
  <si>
    <t xml:space="preserve">Pentest Remediation</t>
  </si>
  <si>
    <t xml:space="preserve">Findings by severity, remediated count, accepted count, timeline.</t>
  </si>
  <si>
    <t>7.6</t>
  </si>
  <si>
    <t xml:space="preserve">Art. 25, 26(8)</t>
  </si>
  <si>
    <t>D5-05</t>
  </si>
  <si>
    <t xml:space="preserve">Bug Bounty / VDP</t>
  </si>
  <si>
    <t xml:space="preserve">Bug bounty or vulnerability disclosure program details.</t>
  </si>
  <si>
    <t>O</t>
  </si>
  <si>
    <t>7.1</t>
  </si>
  <si>
    <t>D5-06</t>
  </si>
  <si>
    <t xml:space="preserve">SBOM Availability</t>
  </si>
  <si>
    <t xml:space="preserve">Software Bill of Materials maintained and available.</t>
  </si>
  <si>
    <t xml:space="preserve">C (Full)</t>
  </si>
  <si>
    <t xml:space="preserve">2.6, 16.4</t>
  </si>
  <si>
    <t xml:space="preserve">A.8.19, A.5.21</t>
  </si>
  <si>
    <t>D5-07</t>
  </si>
  <si>
    <t xml:space="preserve">TIBER-EU Readiness</t>
  </si>
  <si>
    <t xml:space="preserve">Participation history or readiness for TLPT exercises.</t>
  </si>
  <si>
    <t>A.5.36</t>
  </si>
  <si>
    <t xml:space="preserve">Art. 26(1)–(4)</t>
  </si>
  <si>
    <t>D6-01</t>
  </si>
  <si>
    <t xml:space="preserve">Detection Capabilities</t>
  </si>
  <si>
    <t xml:space="preserve">SIEM, EDR, NDR, SOC coverage, MTTD.</t>
  </si>
  <si>
    <t xml:space="preserve">13.1, 13.3</t>
  </si>
  <si>
    <t>D6-02</t>
  </si>
  <si>
    <t xml:space="preserve">Incident Response Plan</t>
  </si>
  <si>
    <t xml:space="preserve">Classification scheme, escalation matrix, roles.</t>
  </si>
  <si>
    <t xml:space="preserve">17.1, 17.2</t>
  </si>
  <si>
    <t xml:space="preserve">A.5.24, A.5.25</t>
  </si>
  <si>
    <t xml:space="preserve">Art. 17</t>
  </si>
  <si>
    <t>D6-03</t>
  </si>
  <si>
    <t xml:space="preserve">Client Notification SLA</t>
  </si>
  <si>
    <t xml:space="preserve">Max time from detection to notification by severity. DORA: 4h for major.</t>
  </si>
  <si>
    <t>17.2</t>
  </si>
  <si>
    <t xml:space="preserve">A.5.24, A.5.26</t>
  </si>
  <si>
    <t xml:space="preserve">Art. 19(1)–(4)</t>
  </si>
  <si>
    <t xml:space="preserve">Art. 23</t>
  </si>
  <si>
    <t>D6-04</t>
  </si>
  <si>
    <t xml:space="preserve">Notification Content</t>
  </si>
  <si>
    <t xml:space="preserve">Format and minimum content of incident notifications.</t>
  </si>
  <si>
    <t xml:space="preserve">A.5.26, A.5.27</t>
  </si>
  <si>
    <t xml:space="preserve">Art. 19(4)</t>
  </si>
  <si>
    <t xml:space="preserve">Art. 23(3)</t>
  </si>
  <si>
    <t>D6-05</t>
  </si>
  <si>
    <t xml:space="preserve">Post-Incident Review</t>
  </si>
  <si>
    <t xml:space="preserve">RCA timeline, corrective actions, lessons learned, client sharing.</t>
  </si>
  <si>
    <t>17.8</t>
  </si>
  <si>
    <t>A.5.27</t>
  </si>
  <si>
    <t xml:space="preserve">Art. 17(3)(e)</t>
  </si>
  <si>
    <t>D6-06</t>
  </si>
  <si>
    <t xml:space="preserve">Incident History (24m)</t>
  </si>
  <si>
    <t xml:space="preserve">Summary of incidents affecting client data in last 24 months.</t>
  </si>
  <si>
    <t>17.9</t>
  </si>
  <si>
    <t xml:space="preserve">Art. 17(3)(e), 28(3)</t>
  </si>
  <si>
    <t>D6-07</t>
  </si>
  <si>
    <t xml:space="preserve">Secure Comm Channel</t>
  </si>
  <si>
    <t xml:space="preserve">Out-of-band communication, escalation contacts, PGP/S/MIME.</t>
  </si>
  <si>
    <t xml:space="preserve">A.5.14, A.5.24</t>
  </si>
  <si>
    <t xml:space="preserve">Art. 17(3)(c)</t>
  </si>
  <si>
    <t>D7-01</t>
  </si>
  <si>
    <t xml:space="preserve">Certifications Held</t>
  </si>
  <si>
    <t xml:space="preserve">Current certifications: standard, scope, issuing body, validity.</t>
  </si>
  <si>
    <t>15.1</t>
  </si>
  <si>
    <t>A.5.22</t>
  </si>
  <si>
    <t xml:space="preserve">Art. 28(4)</t>
  </si>
  <si>
    <t>D7-02</t>
  </si>
  <si>
    <t xml:space="preserve">Certification Scope</t>
  </si>
  <si>
    <t xml:space="preserve">What is and is not covered by each certification.</t>
  </si>
  <si>
    <t xml:space="preserve">Art. 28(4)(b)</t>
  </si>
  <si>
    <t>D7-03</t>
  </si>
  <si>
    <t xml:space="preserve">Audit Findings Summary</t>
  </si>
  <si>
    <t xml:space="preserve">Last audit findings: NC count by type, corrective actions status.</t>
  </si>
  <si>
    <t>15.4</t>
  </si>
  <si>
    <t xml:space="preserve">A.5.22, A.5.35</t>
  </si>
  <si>
    <t>D7-04</t>
  </si>
  <si>
    <t xml:space="preserve">Regulatory Status</t>
  </si>
  <si>
    <t xml:space="preserve">Compliance with DORA, NIS2, GDPR, sector-specific.</t>
  </si>
  <si>
    <t xml:space="preserve">A.5.31, A.5.36</t>
  </si>
  <si>
    <t xml:space="preserve">Art. 28(2)</t>
  </si>
  <si>
    <t xml:space="preserve">Art. 21(1)</t>
  </si>
  <si>
    <t>D7-05</t>
  </si>
  <si>
    <t xml:space="preserve">Exclusions &amp; Gaps</t>
  </si>
  <si>
    <t xml:space="preserve">Known gaps in certification or compliance coverage.</t>
  </si>
  <si>
    <t>D7-06</t>
  </si>
  <si>
    <t xml:space="preserve">Insurance Coverage</t>
  </si>
  <si>
    <t xml:space="preserve">Cyber insurance: carrier, limits, scope.</t>
  </si>
  <si>
    <t>RSC</t>
  </si>
  <si>
    <t xml:space="preserve">Risk Scenario Card</t>
  </si>
  <si>
    <t xml:space="preserve">Capacity to receive, process and respond to client RSCs.</t>
  </si>
  <si>
    <t>Enhanced</t>
  </si>
  <si>
    <t xml:space="preserve">15.3, 17.6</t>
  </si>
  <si>
    <t xml:space="preserve">A.5.19, 8.1</t>
  </si>
  <si>
    <t xml:space="preserve">Art. 28(1)(a), 26(2)</t>
  </si>
  <si>
    <t xml:space="preserve">Art. 21(2)(a),(d)</t>
  </si>
  <si>
    <t>SRA</t>
  </si>
  <si>
    <t xml:space="preserve">Supplier Risk Assessment</t>
  </si>
  <si>
    <t xml:space="preserve">Formal per-step response to RSC with ATT&amp;CK mapping.</t>
  </si>
  <si>
    <t xml:space="preserve">A.5.22, A.5.23</t>
  </si>
  <si>
    <t xml:space="preserve">Art. 28(3),(6)</t>
  </si>
  <si>
    <t>TEC-SCOPE</t>
  </si>
  <si>
    <t xml:space="preserve">TIBER-EU Scoping</t>
  </si>
  <si>
    <t xml:space="preserve">Test perimeter definition from Disclosure Card assets.</t>
  </si>
  <si>
    <t>Full</t>
  </si>
  <si>
    <t xml:space="preserve">Art. 26(2)–(4)</t>
  </si>
  <si>
    <t>TEC-EXEC</t>
  </si>
  <si>
    <t xml:space="preserve">TIBER-EU Execution</t>
  </si>
  <si>
    <t xml:space="preserve">Coordination during TLPT exercises.</t>
  </si>
  <si>
    <t xml:space="preserve">Art. 26(4),(7)</t>
  </si>
  <si>
    <t>TEC-RESULTS</t>
  </si>
  <si>
    <t xml:space="preserve">TIBER-EU Results</t>
  </si>
  <si>
    <t xml:space="preserve">Findings, detection performance, remediation, DC update trigger.</t>
  </si>
  <si>
    <t>18.5</t>
  </si>
  <si>
    <t xml:space="preserve">A.5.36, A.5.27</t>
  </si>
  <si>
    <t xml:space="preserve">Art. 26(4),(8)</t>
  </si>
  <si>
    <t>CUR</t>
  </si>
  <si>
    <t xml:space="preserve">Classification Uplift Request</t>
  </si>
  <si>
    <t xml:space="preserve">Client-driven reclassification of shared assets.</t>
  </si>
  <si>
    <t>KRI</t>
  </si>
  <si>
    <t xml:space="preserve">Key Risk Indicators</t>
  </si>
  <si>
    <t xml:space="preserve">Publication and monitoring of standardised KRIs.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</si>
</sst>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</font>
    <font>
      <sz val="10.000000"/>
      <name val="Arial"/>
    </font>
    <font>
      <b/>
      <sz val="10.000000"/>
      <color theme="1"/>
      <name val="Arial"/>
    </font>
    <font>
      <b/>
      <sz val="10.000000"/>
      <color rgb="FF666666"/>
      <name val="Arial"/>
    </font>
    <font>
      <sz val="10.000000"/>
      <color rgb="FF666666"/>
      <name val="Arial"/>
    </font>
    <font>
      <b/>
      <sz val="14.000000"/>
      <color rgb="FF1B2A4A"/>
      <name val="Arial"/>
    </font>
    <font>
      <i/>
      <sz val="10.000000"/>
      <color rgb="FF666666"/>
      <name val="Arial"/>
    </font>
    <font>
      <sz val="9.000000"/>
      <color rgb="FF666666"/>
      <name val="Arial"/>
    </font>
    <font>
      <sz val="9.000000"/>
      <color rgb="FF2D2D2D"/>
      <name val="Arial"/>
    </font>
    <font>
      <b/>
      <sz val="11.000000"/>
      <color rgb="FF3B5998"/>
      <name val="Arial"/>
    </font>
    <font>
      <b/>
      <sz val="10.000000"/>
      <color indexed="65"/>
      <name val="Arial"/>
    </font>
    <font>
      <b/>
      <sz val="9.000000"/>
      <color rgb="FF2D2D2D"/>
      <name val="Arial"/>
    </font>
    <font>
      <b/>
      <sz val="10.000000"/>
      <color rgb="FF1B2A4A"/>
      <name val="Arial"/>
    </font>
  </fonts>
  <fills count="5">
    <fill>
      <patternFill patternType="none"/>
    </fill>
    <fill>
      <patternFill patternType="gray125"/>
    </fill>
    <fill>
      <patternFill patternType="solid">
        <fgColor rgb="FF1B2A4A"/>
        <bgColor rgb="FF2D2D2D"/>
      </patternFill>
    </fill>
    <fill>
      <patternFill patternType="solid">
        <fgColor rgb="FFF5F5F5"/>
        <bgColor rgb="FFE8EDF3"/>
      </patternFill>
    </fill>
    <fill>
      <patternFill patternType="solid">
        <fgColor rgb="FFE8EDF3"/>
        <bgColor rgb="FFF5F5F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5">
    <xf fontId="0" fillId="0" borderId="0" numFmtId="0" xfId="0" applyProtection="0">
      <protection hidden="0" locked="1"/>
    </xf>
    <xf fontId="0" fillId="0" borderId="0" numFmtId="0" xfId="0" applyAlignment="1" applyProtection="0">
      <alignment horizontal="left"/>
      <protection hidden="0" locked="1"/>
    </xf>
    <xf fontId="2" fillId="0" borderId="0" numFmtId="0" xfId="0" applyFont="1" applyAlignment="1" applyProtection="0">
      <alignment horizontal="left"/>
      <protection hidden="0" locked="1"/>
    </xf>
    <xf fontId="3" fillId="0" borderId="0" numFmtId="0" xfId="0" applyFont="1" applyAlignment="1" applyProtection="0">
      <alignment horizontal="left"/>
      <protection hidden="0" locked="1"/>
    </xf>
    <xf fontId="4" fillId="0" borderId="0" numFmtId="0" xfId="0" applyFont="1" applyAlignment="1" applyProtection="0">
      <alignment horizontal="center"/>
      <protection hidden="0" locked="1"/>
    </xf>
    <xf fontId="5" fillId="0" borderId="0" numFmtId="0" xfId="0" applyFont="1" applyProtection="0">
      <protection hidden="0" locked="1"/>
    </xf>
    <xf fontId="6" fillId="0" borderId="0" numFmtId="0" xfId="0" applyFont="1" applyProtection="0">
      <protection hidden="0" locked="1"/>
    </xf>
    <xf fontId="7" fillId="0" borderId="0" numFmtId="0" xfId="0" applyFont="1" applyProtection="0">
      <protection hidden="0" locked="1"/>
    </xf>
    <xf fontId="8" fillId="0" borderId="0" numFmtId="0" xfId="0" applyFont="1" applyProtection="0">
      <protection hidden="0" locked="1"/>
    </xf>
    <xf fontId="9" fillId="0" borderId="0" numFmtId="0" xfId="0" applyFont="1" applyProtection="0">
      <protection hidden="0" locked="1"/>
    </xf>
    <xf fontId="10" fillId="2" borderId="1" numFmtId="0" xfId="0" applyFont="1" applyFill="1" applyBorder="1" applyAlignment="1" applyProtection="0">
      <alignment horizontal="center" vertical="center" wrapText="1"/>
      <protection hidden="0" locked="1"/>
    </xf>
    <xf fontId="11" fillId="3" borderId="1" numFmtId="0" xfId="0" applyFont="1" applyFill="1" applyBorder="1" applyProtection="0">
      <protection hidden="0" locked="1"/>
    </xf>
    <xf fontId="8" fillId="3" borderId="1" numFmtId="0" xfId="0" applyFont="1" applyFill="1" applyBorder="1" applyAlignment="1" applyProtection="0">
      <alignment horizontal="center" vertical="center" wrapText="1"/>
      <protection hidden="0" locked="1"/>
    </xf>
    <xf fontId="8" fillId="3" borderId="1" numFmtId="9" xfId="0" applyNumberFormat="1" applyFont="1" applyFill="1" applyBorder="1" applyAlignment="1" applyProtection="0">
      <alignment horizontal="center" vertical="center" wrapText="1"/>
      <protection hidden="0" locked="1"/>
    </xf>
    <xf fontId="11" fillId="0" borderId="1" numFmtId="0" xfId="0" applyFont="1" applyBorder="1" applyProtection="0">
      <protection hidden="0" locked="1"/>
    </xf>
    <xf fontId="8" fillId="0" borderId="1" numFmtId="0" xfId="0" applyFont="1" applyBorder="1" applyAlignment="1" applyProtection="0">
      <alignment horizontal="center" vertical="center" wrapText="1"/>
      <protection hidden="0" locked="1"/>
    </xf>
    <xf fontId="8" fillId="0" borderId="1" numFmtId="9" xfId="0" applyNumberFormat="1" applyFont="1" applyBorder="1" applyAlignment="1" applyProtection="0">
      <alignment horizontal="center" vertical="center" wrapText="1"/>
      <protection hidden="0" locked="1"/>
    </xf>
    <xf fontId="12" fillId="0" borderId="1" numFmtId="0" xfId="0" applyFont="1" applyBorder="1" applyProtection="0">
      <protection hidden="0" locked="1"/>
    </xf>
    <xf fontId="11" fillId="4" borderId="1" numFmtId="0" xfId="0" applyFont="1" applyFill="1" applyBorder="1" applyAlignment="1" applyProtection="0">
      <alignment horizontal="center" vertical="center" wrapText="1"/>
      <protection hidden="0" locked="1"/>
    </xf>
    <xf fontId="11" fillId="4" borderId="1" numFmtId="9" xfId="0" applyNumberFormat="1" applyFont="1" applyFill="1" applyBorder="1" applyAlignment="1" applyProtection="0">
      <alignment horizontal="center" vertical="center" wrapText="1"/>
      <protection hidden="0" locked="1"/>
    </xf>
    <xf fontId="9" fillId="0" borderId="0" numFmtId="0" xfId="0" applyFont="1" applyAlignment="1" applyProtection="0">
      <alignment horizontal="left" vertical="center"/>
      <protection hidden="0" locked="1"/>
    </xf>
    <xf fontId="11" fillId="3" borderId="1" numFmtId="0" xfId="0" applyFont="1" applyFill="1" applyBorder="1" applyAlignment="1" applyProtection="0">
      <alignment horizontal="left" vertical="top" wrapText="1"/>
      <protection hidden="0" locked="1"/>
    </xf>
    <xf fontId="8" fillId="3" borderId="1" numFmtId="0" xfId="0" applyFont="1" applyFill="1" applyBorder="1" applyAlignment="1" applyProtection="0">
      <alignment horizontal="left" vertical="top" wrapText="1"/>
      <protection hidden="0" locked="1"/>
    </xf>
    <xf fontId="8" fillId="0" borderId="1" numFmtId="0" xfId="0" applyFont="1" applyBorder="1" applyAlignment="1" applyProtection="0">
      <alignment horizontal="left" vertical="top" wrapText="1"/>
      <protection hidden="0" locked="1"/>
    </xf>
    <xf fontId="11" fillId="0" borderId="1" numFmtId="0" xfId="0" applyFont="1" applyBorder="1" applyAlignment="1" applyProtection="0">
      <alignment horizontal="left" vertical="top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worksheet" Target="worksheets/sheet11.xml"/><Relationship  Id="rId12" Type="http://schemas.openxmlformats.org/officeDocument/2006/relationships/theme" Target="theme/theme1.xml"/><Relationship  Id="rId13" Type="http://schemas.openxmlformats.org/officeDocument/2006/relationships/sharedStrings" Target="sharedStrings.xml"/><Relationship  Id="rId14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2585123" cy="1460592"/>
    <xdr:pic>
      <xdr:nvPicPr>
        <xdr:cNvPr id="964579396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rot="0" flipH="0" flipV="0">
          <a:off x="0" y="0"/>
          <a:ext cx="2585124" cy="146059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371473</xdr:rowOff>
    </xdr:from>
    <xdr:ext cx="2933699" cy="1083024"/>
    <xdr:pic>
      <xdr:nvPicPr>
        <xdr:cNvPr id="908362445" name=""/>
        <xdr:cNvPicPr>
          <a:picLocks noChangeAspect="1"/>
        </xdr:cNvPicPr>
      </xdr:nvPicPr>
      <xdr:blipFill rotWithShape="1">
        <a:blip r:embed="rId2"/>
        <a:stretch/>
      </xdr:blipFill>
      <xdr:spPr bwMode="auto">
        <a:xfrm flipH="0" flipV="0">
          <a:off x="0" y="2600323"/>
          <a:ext cx="2933698" cy="1083024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6" activeCellId="0" sqref="A16"/>
    </sheetView>
  </sheetViews>
  <sheetFormatPr defaultRowHeight="14.25"/>
  <cols>
    <col customWidth="1" min="1" max="1" width="118.140625"/>
  </cols>
  <sheetData>
    <row r="1" ht="131.25" customHeight="1">
      <c r="A1" s="1"/>
    </row>
    <row r="2" ht="44.25" customHeight="1">
      <c r="A2" s="2" t="s">
        <v>0</v>
      </c>
    </row>
    <row r="3" ht="29.25" customHeight="1">
      <c r="A3" s="3" t="s">
        <v>1</v>
      </c>
    </row>
    <row r="4" ht="105" customHeight="1">
      <c r="A4" s="4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ht="23.850000000000001">
      <c r="A3" s="10" t="s">
        <v>44</v>
      </c>
      <c r="B3" s="10" t="s">
        <v>45</v>
      </c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10" t="s">
        <v>51</v>
      </c>
      <c r="I3" s="10" t="s">
        <v>52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</row>
    <row r="4" ht="15">
      <c r="A4" s="21" t="s">
        <v>311</v>
      </c>
      <c r="B4" s="21" t="s">
        <v>312</v>
      </c>
      <c r="C4" s="22" t="s">
        <v>313</v>
      </c>
      <c r="D4" s="22" t="s">
        <v>61</v>
      </c>
      <c r="E4" s="22"/>
      <c r="F4" s="22"/>
      <c r="G4" s="22"/>
      <c r="H4" s="22"/>
      <c r="I4" s="22"/>
      <c r="J4" s="22"/>
      <c r="K4" s="23" t="s">
        <v>314</v>
      </c>
      <c r="L4" s="23" t="s">
        <v>315</v>
      </c>
      <c r="M4" s="23" t="s">
        <v>316</v>
      </c>
      <c r="N4" s="23" t="s">
        <v>72</v>
      </c>
    </row>
    <row r="5" ht="15">
      <c r="A5" s="24" t="s">
        <v>317</v>
      </c>
      <c r="B5" s="24" t="s">
        <v>318</v>
      </c>
      <c r="C5" s="23" t="s">
        <v>319</v>
      </c>
      <c r="D5" s="23" t="s">
        <v>61</v>
      </c>
      <c r="E5" s="23"/>
      <c r="F5" s="23"/>
      <c r="G5" s="23"/>
      <c r="H5" s="23"/>
      <c r="I5" s="23"/>
      <c r="J5" s="23"/>
      <c r="K5" s="23" t="s">
        <v>223</v>
      </c>
      <c r="L5" s="23" t="s">
        <v>315</v>
      </c>
      <c r="M5" s="23" t="s">
        <v>320</v>
      </c>
      <c r="N5" s="23" t="s">
        <v>72</v>
      </c>
    </row>
    <row r="6" ht="15">
      <c r="A6" s="21" t="s">
        <v>321</v>
      </c>
      <c r="B6" s="21" t="s">
        <v>322</v>
      </c>
      <c r="C6" s="22" t="s">
        <v>323</v>
      </c>
      <c r="D6" s="22" t="s">
        <v>86</v>
      </c>
      <c r="E6" s="22"/>
      <c r="F6" s="22"/>
      <c r="G6" s="22"/>
      <c r="H6" s="22"/>
      <c r="I6" s="22"/>
      <c r="J6" s="22"/>
      <c r="K6" s="23" t="s">
        <v>324</v>
      </c>
      <c r="L6" s="23" t="s">
        <v>325</v>
      </c>
      <c r="M6" s="23" t="s">
        <v>64</v>
      </c>
      <c r="N6" s="23" t="s">
        <v>89</v>
      </c>
    </row>
    <row r="7" ht="15">
      <c r="A7" s="24" t="s">
        <v>326</v>
      </c>
      <c r="B7" s="24" t="s">
        <v>327</v>
      </c>
      <c r="C7" s="23" t="s">
        <v>328</v>
      </c>
      <c r="D7" s="23" t="s">
        <v>93</v>
      </c>
      <c r="E7" s="23"/>
      <c r="F7" s="23"/>
      <c r="G7" s="23"/>
      <c r="H7" s="23"/>
      <c r="I7" s="23"/>
      <c r="J7" s="23"/>
      <c r="K7" s="23" t="s">
        <v>314</v>
      </c>
      <c r="L7" s="23" t="s">
        <v>329</v>
      </c>
      <c r="M7" s="23" t="s">
        <v>330</v>
      </c>
      <c r="N7" s="23" t="s">
        <v>331</v>
      </c>
    </row>
    <row r="8" ht="15">
      <c r="A8" s="21" t="s">
        <v>332</v>
      </c>
      <c r="B8" s="21" t="s">
        <v>333</v>
      </c>
      <c r="C8" s="22" t="s">
        <v>334</v>
      </c>
      <c r="D8" s="22" t="s">
        <v>259</v>
      </c>
      <c r="E8" s="22"/>
      <c r="F8" s="22"/>
      <c r="G8" s="22"/>
      <c r="H8" s="22"/>
      <c r="I8" s="22"/>
      <c r="J8" s="22"/>
      <c r="K8" s="23" t="s">
        <v>223</v>
      </c>
      <c r="L8" s="23" t="s">
        <v>315</v>
      </c>
      <c r="M8" s="23" t="s">
        <v>316</v>
      </c>
      <c r="N8" s="23" t="s">
        <v>89</v>
      </c>
    </row>
    <row r="9" ht="15">
      <c r="A9" s="24" t="s">
        <v>335</v>
      </c>
      <c r="B9" s="24" t="s">
        <v>336</v>
      </c>
      <c r="C9" s="23" t="s">
        <v>337</v>
      </c>
      <c r="D9" s="23" t="s">
        <v>259</v>
      </c>
      <c r="E9" s="23"/>
      <c r="F9" s="23"/>
      <c r="G9" s="23"/>
      <c r="H9" s="23"/>
      <c r="I9" s="23"/>
      <c r="J9" s="23"/>
      <c r="K9" s="23" t="s">
        <v>89</v>
      </c>
      <c r="L9" s="23" t="s">
        <v>89</v>
      </c>
      <c r="M9" s="23" t="s">
        <v>64</v>
      </c>
      <c r="N9" s="23" t="s">
        <v>89</v>
      </c>
    </row>
  </sheetData>
  <autoFilter ref="A3:N9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9D00B5-00B4-4BF5-B77D-00A400FA0055}" type="list" allowBlank="1" error="Select a CMMI level" errorStyle="stop" errorTitle="Invalid" imeMode="noControl" operator="between" showDropDown="0" showErrorMessage="0" showInputMessage="0">
          <x14:formula1>
            <xm:f>"1 - Initial,2 - Managed,3 - Defined,4 - Quantitatively Managed,5 - Optimizing"</xm:f>
          </x14:formula1>
          <x14:formula2>
            <xm:f>0</xm:f>
          </x14:formula2>
          <xm:sqref>E4:E12</xm:sqref>
        </x14:dataValidation>
        <x14:dataValidation xr:uid="{008600E8-0063-42D9-A156-00C8001B0018}" type="list" allowBlank="1" errorStyle="stop" imeMode="noControl" operator="between" showDropDown="0" showErrorMessage="0" showInputMessage="0">
          <x14:formula1>
            <xm:f>"Not Started,In Progress,Implemented,Verified,Not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2E75B6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ht="23.850000000000001">
      <c r="A3" s="10" t="s">
        <v>44</v>
      </c>
      <c r="B3" s="10" t="s">
        <v>45</v>
      </c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10" t="s">
        <v>51</v>
      </c>
      <c r="I3" s="10" t="s">
        <v>52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</row>
    <row r="4" ht="15">
      <c r="A4" s="21" t="s">
        <v>338</v>
      </c>
      <c r="B4" s="21" t="s">
        <v>339</v>
      </c>
      <c r="C4" s="22" t="s">
        <v>340</v>
      </c>
      <c r="D4" s="22" t="s">
        <v>341</v>
      </c>
      <c r="E4" s="22"/>
      <c r="F4" s="22"/>
      <c r="G4" s="22"/>
      <c r="H4" s="22"/>
      <c r="I4" s="22"/>
      <c r="J4" s="22"/>
      <c r="K4" s="23" t="s">
        <v>342</v>
      </c>
      <c r="L4" s="23" t="s">
        <v>343</v>
      </c>
      <c r="M4" s="23" t="s">
        <v>344</v>
      </c>
      <c r="N4" s="23" t="s">
        <v>345</v>
      </c>
    </row>
    <row r="5" ht="15">
      <c r="A5" s="24" t="s">
        <v>346</v>
      </c>
      <c r="B5" s="24" t="s">
        <v>347</v>
      </c>
      <c r="C5" s="23" t="s">
        <v>348</v>
      </c>
      <c r="D5" s="23" t="s">
        <v>341</v>
      </c>
      <c r="E5" s="23"/>
      <c r="F5" s="23"/>
      <c r="G5" s="23"/>
      <c r="H5" s="23"/>
      <c r="I5" s="23"/>
      <c r="J5" s="23"/>
      <c r="K5" s="23" t="s">
        <v>324</v>
      </c>
      <c r="L5" s="23" t="s">
        <v>349</v>
      </c>
      <c r="M5" s="23" t="s">
        <v>350</v>
      </c>
      <c r="N5" s="23" t="s">
        <v>72</v>
      </c>
    </row>
    <row r="6" ht="15">
      <c r="A6" s="21" t="s">
        <v>351</v>
      </c>
      <c r="B6" s="21" t="s">
        <v>352</v>
      </c>
      <c r="C6" s="22" t="s">
        <v>353</v>
      </c>
      <c r="D6" s="22" t="s">
        <v>354</v>
      </c>
      <c r="E6" s="22"/>
      <c r="F6" s="22"/>
      <c r="G6" s="22"/>
      <c r="H6" s="22"/>
      <c r="I6" s="22"/>
      <c r="J6" s="22"/>
      <c r="K6" s="23" t="s">
        <v>248</v>
      </c>
      <c r="L6" s="23" t="s">
        <v>270</v>
      </c>
      <c r="M6" s="23" t="s">
        <v>355</v>
      </c>
      <c r="N6" s="23" t="s">
        <v>238</v>
      </c>
    </row>
    <row r="7" ht="15">
      <c r="A7" s="24" t="s">
        <v>356</v>
      </c>
      <c r="B7" s="24" t="s">
        <v>357</v>
      </c>
      <c r="C7" s="23" t="s">
        <v>358</v>
      </c>
      <c r="D7" s="23" t="s">
        <v>354</v>
      </c>
      <c r="E7" s="23"/>
      <c r="F7" s="23"/>
      <c r="G7" s="23"/>
      <c r="H7" s="23"/>
      <c r="I7" s="23"/>
      <c r="J7" s="23"/>
      <c r="K7" s="23" t="s">
        <v>248</v>
      </c>
      <c r="L7" s="23" t="s">
        <v>270</v>
      </c>
      <c r="M7" s="23" t="s">
        <v>359</v>
      </c>
      <c r="N7" s="23" t="s">
        <v>238</v>
      </c>
    </row>
    <row r="8" ht="22.350000000000001">
      <c r="A8" s="21" t="s">
        <v>360</v>
      </c>
      <c r="B8" s="21" t="s">
        <v>361</v>
      </c>
      <c r="C8" s="22" t="s">
        <v>362</v>
      </c>
      <c r="D8" s="22" t="s">
        <v>354</v>
      </c>
      <c r="E8" s="22"/>
      <c r="F8" s="22"/>
      <c r="G8" s="22"/>
      <c r="H8" s="22"/>
      <c r="I8" s="22"/>
      <c r="J8" s="22"/>
      <c r="K8" s="23" t="s">
        <v>363</v>
      </c>
      <c r="L8" s="23" t="s">
        <v>364</v>
      </c>
      <c r="M8" s="23" t="s">
        <v>365</v>
      </c>
      <c r="N8" s="23" t="s">
        <v>238</v>
      </c>
    </row>
    <row r="9" ht="22.350000000000001">
      <c r="A9" s="24" t="s">
        <v>366</v>
      </c>
      <c r="B9" s="24" t="s">
        <v>367</v>
      </c>
      <c r="C9" s="23" t="s">
        <v>368</v>
      </c>
      <c r="D9" s="23" t="s">
        <v>354</v>
      </c>
      <c r="E9" s="23"/>
      <c r="F9" s="23"/>
      <c r="G9" s="23"/>
      <c r="H9" s="23"/>
      <c r="I9" s="23"/>
      <c r="J9" s="23"/>
      <c r="K9" s="23" t="s">
        <v>100</v>
      </c>
      <c r="L9" s="23" t="s">
        <v>82</v>
      </c>
      <c r="M9" s="23" t="s">
        <v>71</v>
      </c>
      <c r="N9" s="23" t="s">
        <v>65</v>
      </c>
    </row>
    <row r="10" ht="15">
      <c r="A10" s="21" t="s">
        <v>369</v>
      </c>
      <c r="B10" s="21" t="s">
        <v>370</v>
      </c>
      <c r="C10" s="22" t="s">
        <v>371</v>
      </c>
      <c r="D10" s="22" t="s">
        <v>341</v>
      </c>
      <c r="E10" s="22"/>
      <c r="F10" s="22"/>
      <c r="G10" s="22"/>
      <c r="H10" s="22"/>
      <c r="I10" s="22"/>
      <c r="J10" s="22"/>
      <c r="K10" s="23" t="s">
        <v>89</v>
      </c>
      <c r="L10" s="23" t="s">
        <v>89</v>
      </c>
      <c r="M10" s="23" t="s">
        <v>64</v>
      </c>
      <c r="N10" s="23" t="s">
        <v>65</v>
      </c>
    </row>
  </sheetData>
  <autoFilter ref="A3:N10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6B00AB-0013-4B39-A2BF-000D00B5008B}" type="list" allowBlank="1" error="Select a CMMI level" errorStyle="stop" errorTitle="Invalid" imeMode="noControl" operator="between" showDropDown="0" showErrorMessage="0" showInputMessage="0">
          <x14:formula1>
            <xm:f>"1 - Initial,2 - Managed,3 - Defined,4 - Quantitatively Managed,5 - Optimizing"</xm:f>
          </x14:formula1>
          <x14:formula2>
            <xm:f>0</xm:f>
          </x14:formula2>
          <xm:sqref>E4:E12</xm:sqref>
        </x14:dataValidation>
        <x14:dataValidation xr:uid="{0085008E-009E-4130-A816-00E000BC00CB}" type="list" allowBlank="1" errorStyle="stop" imeMode="noControl" operator="between" showDropDown="0" showErrorMessage="0" showInputMessage="0">
          <x14:formula1>
            <xm:f>"Not Started,In Progress,Implemented,Verified,Not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2E75B6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zoomScale="100" workbookViewId="0">
      <selection activeCell="A8" activeCellId="0" sqref="A8"/>
    </sheetView>
  </sheetViews>
  <sheetFormatPr defaultColWidth="8.6796875" defaultRowHeight="14.25"/>
  <cols>
    <col customWidth="1" min="1" max="1" style="0" width="100"/>
  </cols>
  <sheetData>
    <row r="1" ht="16.5">
      <c r="A1" s="5" t="s">
        <v>2</v>
      </c>
    </row>
    <row r="2" ht="15">
      <c r="A2" s="6" t="s">
        <v>3</v>
      </c>
    </row>
    <row r="3" ht="14.25">
      <c r="A3" s="7" t="s">
        <v>4</v>
      </c>
    </row>
    <row r="5" ht="15">
      <c r="A5" s="8" t="s">
        <v>5</v>
      </c>
    </row>
    <row r="6" ht="15">
      <c r="A6" s="8" t="s">
        <v>6</v>
      </c>
    </row>
    <row r="7" ht="15">
      <c r="A7" s="8"/>
    </row>
    <row r="8" ht="15">
      <c r="A8" s="8" t="s">
        <v>7</v>
      </c>
    </row>
    <row r="9" ht="15">
      <c r="A9" s="8" t="s">
        <v>8</v>
      </c>
    </row>
    <row r="10" ht="15">
      <c r="A10" s="8" t="s">
        <v>9</v>
      </c>
    </row>
    <row r="11" ht="15">
      <c r="A11" s="8" t="s">
        <v>10</v>
      </c>
    </row>
    <row r="12" ht="15">
      <c r="A12" s="8" t="s">
        <v>11</v>
      </c>
    </row>
    <row r="13" ht="15">
      <c r="A13" s="8" t="s">
        <v>12</v>
      </c>
    </row>
    <row r="14" ht="15">
      <c r="A14" s="8" t="s">
        <v>13</v>
      </c>
    </row>
    <row r="15" ht="15">
      <c r="A15" s="8" t="s">
        <v>14</v>
      </c>
    </row>
    <row r="16" ht="15">
      <c r="A16" s="8" t="s">
        <v>15</v>
      </c>
    </row>
    <row r="17" ht="15">
      <c r="A17" s="8" t="s">
        <v>16</v>
      </c>
    </row>
    <row r="18" ht="15">
      <c r="A18" s="8" t="s">
        <v>17</v>
      </c>
    </row>
    <row r="19" ht="15">
      <c r="A19" s="8" t="s">
        <v>18</v>
      </c>
    </row>
    <row r="20" ht="15">
      <c r="A20" s="8"/>
    </row>
    <row r="21" ht="15">
      <c r="A21" s="8" t="s">
        <v>19</v>
      </c>
    </row>
    <row r="22" ht="15">
      <c r="A22" s="8" t="s">
        <v>20</v>
      </c>
    </row>
    <row r="23" ht="15">
      <c r="A23" s="8" t="s">
        <v>21</v>
      </c>
    </row>
    <row r="24" ht="15">
      <c r="A24" s="8" t="s">
        <v>22</v>
      </c>
    </row>
    <row r="25" ht="15">
      <c r="A25" s="8" t="s">
        <v>23</v>
      </c>
    </row>
    <row r="26" ht="15">
      <c r="A26" s="8" t="s">
        <v>24</v>
      </c>
    </row>
  </sheetData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1B2A4A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ySplit="4" topLeftCell="A5" activePane="bottomLeft" state="frozen"/>
      <selection activeCell="A1" activeCellId="0" sqref="A1:G1"/>
    </sheetView>
  </sheetViews>
  <sheetFormatPr defaultColWidth="8.6796875" defaultRowHeight="14.25"/>
  <cols>
    <col customWidth="1" min="1" max="1" style="0" width="30"/>
    <col customWidth="1" min="2" max="9" style="0" width="16"/>
  </cols>
  <sheetData>
    <row r="1" ht="16.5">
      <c r="A1" s="5" t="s">
        <v>2</v>
      </c>
      <c r="B1" s="5"/>
      <c r="C1" s="5"/>
      <c r="D1" s="5"/>
      <c r="E1" s="5"/>
      <c r="F1" s="5"/>
      <c r="G1" s="5"/>
    </row>
    <row r="2" ht="15">
      <c r="A2" s="9" t="s">
        <v>25</v>
      </c>
      <c r="B2" s="9"/>
      <c r="C2" s="9"/>
      <c r="D2" s="9"/>
      <c r="E2" s="9"/>
      <c r="F2" s="9"/>
      <c r="G2" s="9"/>
    </row>
    <row r="4" ht="15">
      <c r="A4" s="10" t="s">
        <v>26</v>
      </c>
      <c r="B4" s="10" t="s">
        <v>27</v>
      </c>
      <c r="C4" s="10" t="s">
        <v>28</v>
      </c>
      <c r="D4" s="10" t="s">
        <v>29</v>
      </c>
      <c r="E4" s="10" t="s">
        <v>30</v>
      </c>
      <c r="F4" s="10" t="s">
        <v>31</v>
      </c>
      <c r="G4" s="10" t="s">
        <v>32</v>
      </c>
      <c r="H4" s="10" t="s">
        <v>33</v>
      </c>
      <c r="I4" s="10" t="s">
        <v>34</v>
      </c>
    </row>
    <row r="5" ht="15">
      <c r="A5" s="11" t="s">
        <v>35</v>
      </c>
      <c r="B5" s="12">
        <v>8</v>
      </c>
      <c r="C5" s="12">
        <f>COUNTIF('D1 - Assets'!F4:F11,"Not Started")</f>
        <v>0</v>
      </c>
      <c r="D5" s="12">
        <f>COUNTIF('D1 - Assets'!F4:F11,"In Progress")</f>
        <v>0</v>
      </c>
      <c r="E5" s="12">
        <f>COUNTIF('D1 - Assets'!F4:F11,"Implemented")</f>
        <v>0</v>
      </c>
      <c r="F5" s="12">
        <f>COUNTIF('D1 - Assets'!F4:F11,"Verified")</f>
        <v>0</v>
      </c>
      <c r="G5" s="12">
        <f>COUNTIF('D1 - Assets'!F4:F11,"Not Applicable")</f>
        <v>0</v>
      </c>
      <c r="H5" s="13">
        <f t="shared" ref="H5:H9" si="0">IF(B5=0,0,(E5+F5)/B5)</f>
        <v>0</v>
      </c>
      <c r="I5" s="12">
        <f>IFERROR(AVERAGE('D1 - Assets'!E4:E11),0)</f>
        <v>0</v>
      </c>
    </row>
    <row r="6" ht="15">
      <c r="A6" s="14" t="s">
        <v>36</v>
      </c>
      <c r="B6" s="15">
        <v>8</v>
      </c>
      <c r="C6" s="15">
        <f>COUNTIF('D2 - Data Protection'!F4:F11,"Not Started")</f>
        <v>0</v>
      </c>
      <c r="D6" s="15">
        <f>COUNTIF('D2 - Data Protection'!F4:F11,"In Progress")</f>
        <v>0</v>
      </c>
      <c r="E6" s="15">
        <f>COUNTIF('D2 - Data Protection'!F4:F11,"Implemented")</f>
        <v>0</v>
      </c>
      <c r="F6" s="15">
        <f>COUNTIF('D2 - Data Protection'!F4:F11,"Verified")</f>
        <v>0</v>
      </c>
      <c r="G6" s="15">
        <f>COUNTIF('D2 - Data Protection'!F4:F11,"Not Applicable")</f>
        <v>0</v>
      </c>
      <c r="H6" s="16">
        <f t="shared" si="0"/>
        <v>0</v>
      </c>
      <c r="I6" s="15">
        <f>IFERROR(AVERAGE('D2 - Data Protection'!E4:E11),0)</f>
        <v>0</v>
      </c>
    </row>
    <row r="7" ht="15">
      <c r="A7" s="11" t="s">
        <v>37</v>
      </c>
      <c r="B7" s="12">
        <v>9</v>
      </c>
      <c r="C7" s="12">
        <f>COUNTIF('D3 - Backup'!F4:F12,"Not Started")</f>
        <v>0</v>
      </c>
      <c r="D7" s="12">
        <f>COUNTIF('D3 - Backup'!F4:F12,"In Progress")</f>
        <v>0</v>
      </c>
      <c r="E7" s="12">
        <f>COUNTIF('D3 - Backup'!F4:F12,"Implemented")</f>
        <v>0</v>
      </c>
      <c r="F7" s="12">
        <f>COUNTIF('D3 - Backup'!F4:F12,"Verified")</f>
        <v>0</v>
      </c>
      <c r="G7" s="12">
        <f>COUNTIF('D3 - Backup'!F4:F12,"Not Applicable")</f>
        <v>0</v>
      </c>
      <c r="H7" s="13">
        <f t="shared" si="0"/>
        <v>0</v>
      </c>
      <c r="I7" s="12">
        <f>IFERROR(AVERAGE('D3 - Backup'!E4:E12),0)</f>
        <v>0</v>
      </c>
    </row>
    <row r="8" ht="15">
      <c r="A8" s="14" t="s">
        <v>38</v>
      </c>
      <c r="B8" s="15">
        <v>7</v>
      </c>
      <c r="C8" s="15">
        <f>COUNTIF('D4 - Access Control'!F4:F10,"Not Started")</f>
        <v>0</v>
      </c>
      <c r="D8" s="15">
        <f>COUNTIF('D4 - Access Control'!F4:F10,"In Progress")</f>
        <v>0</v>
      </c>
      <c r="E8" s="15">
        <f>COUNTIF('D4 - Access Control'!F4:F10,"Implemented")</f>
        <v>0</v>
      </c>
      <c r="F8" s="15">
        <f>COUNTIF('D4 - Access Control'!F4:F10,"Verified")</f>
        <v>0</v>
      </c>
      <c r="G8" s="15">
        <f>COUNTIF('D4 - Access Control'!F4:F10,"Not Applicable")</f>
        <v>0</v>
      </c>
      <c r="H8" s="16">
        <f t="shared" si="0"/>
        <v>0</v>
      </c>
      <c r="I8" s="15">
        <f>IFERROR(AVERAGE('D4 - Access Control'!E4:E10),0)</f>
        <v>0</v>
      </c>
    </row>
    <row r="9" ht="15">
      <c r="A9" s="11" t="s">
        <v>39</v>
      </c>
      <c r="B9" s="12">
        <v>7</v>
      </c>
      <c r="C9" s="12">
        <f>COUNTIF('D5 - Vulnerability Mgmt'!F4:F10,"Not Started")</f>
        <v>0</v>
      </c>
      <c r="D9" s="12">
        <f>COUNTIF('D5 - Vulnerability Mgmt'!F4:F10,"In Progress")</f>
        <v>0</v>
      </c>
      <c r="E9" s="12">
        <f>COUNTIF('D5 - Vulnerability Mgmt'!F4:F10,"Implemented")</f>
        <v>0</v>
      </c>
      <c r="F9" s="12">
        <f>COUNTIF('D5 - Vulnerability Mgmt'!F4:F10,"Verified")</f>
        <v>0</v>
      </c>
      <c r="G9" s="12">
        <f>COUNTIF('D5 - Vulnerability Mgmt'!F4:F10,"Not Applicable")</f>
        <v>0</v>
      </c>
      <c r="H9" s="13">
        <f t="shared" si="0"/>
        <v>0</v>
      </c>
      <c r="I9" s="12">
        <f>IFERROR(AVERAGE('D5 - Vulnerability Mgmt'!E4:E10),0)</f>
        <v>0</v>
      </c>
    </row>
    <row r="10" ht="15">
      <c r="A10" s="14" t="s">
        <v>40</v>
      </c>
      <c r="B10" s="15">
        <v>7</v>
      </c>
      <c r="C10" s="15">
        <f>COUNTIF('D6 - Incident Mgmt'!F4:F10,"Not Started")</f>
        <v>0</v>
      </c>
      <c r="D10" s="15">
        <f>COUNTIF('D6 - Incident Mgmt'!F4:F10,"In Progress")</f>
        <v>0</v>
      </c>
      <c r="E10" s="15">
        <f>COUNTIF('D6 - Incident Mgmt'!F4:F10,"Implemented")</f>
        <v>0</v>
      </c>
      <c r="F10" s="15">
        <f>COUNTIF('D6 - Incident Mgmt'!F4:F10,"Verified")</f>
        <v>0</v>
      </c>
      <c r="G10" s="15">
        <f>COUNTIF('D6 - Incident Mgmt'!F4:F10,"Not Applicable")</f>
        <v>0</v>
      </c>
      <c r="H10" s="16">
        <f t="shared" ref="H10:H13" si="1">IF(B10=0,0,(E10+F10)/B10)</f>
        <v>0</v>
      </c>
      <c r="I10" s="15">
        <f>IFERROR(AVERAGE('D6 - Incident Mgmt'!E4:E10),0)</f>
        <v>0</v>
      </c>
    </row>
    <row r="11" ht="15">
      <c r="A11" s="11" t="s">
        <v>41</v>
      </c>
      <c r="B11" s="12">
        <v>6</v>
      </c>
      <c r="C11" s="12">
        <f>COUNTIF('D7 - Compliance'!F4:F9,"Not Started")</f>
        <v>0</v>
      </c>
      <c r="D11" s="12">
        <f>COUNTIF('D7 - Compliance'!F4:F9,"In Progress")</f>
        <v>0</v>
      </c>
      <c r="E11" s="12">
        <f>COUNTIF('D7 - Compliance'!F4:F9,"Implemented")</f>
        <v>0</v>
      </c>
      <c r="F11" s="12">
        <f>COUNTIF('D7 - Compliance'!F4:F9,"Verified")</f>
        <v>0</v>
      </c>
      <c r="G11" s="12">
        <f>COUNTIF('D7 - Compliance'!F4:F9,"Not Applicable")</f>
        <v>0</v>
      </c>
      <c r="H11" s="13">
        <f t="shared" si="1"/>
        <v>0</v>
      </c>
      <c r="I11" s="12">
        <f>IFERROR(AVERAGE('D7 - Compliance'!E4:E9),0)</f>
        <v>0</v>
      </c>
    </row>
    <row r="12" ht="15">
      <c r="A12" s="14" t="s">
        <v>42</v>
      </c>
      <c r="B12" s="15">
        <v>7</v>
      </c>
      <c r="C12" s="15">
        <f>COUNTIF('TPSA-02 - Risk Dialogue'!F4:F10,"Not Started")</f>
        <v>0</v>
      </c>
      <c r="D12" s="15">
        <f>COUNTIF('TPSA-02 - Risk Dialogue'!F4:F10,"In Progress")</f>
        <v>0</v>
      </c>
      <c r="E12" s="15">
        <f>COUNTIF('TPSA-02 - Risk Dialogue'!F4:F10,"Implemented")</f>
        <v>0</v>
      </c>
      <c r="F12" s="15">
        <f>COUNTIF('TPSA-02 - Risk Dialogue'!F4:F10,"Verified")</f>
        <v>0</v>
      </c>
      <c r="G12" s="15">
        <f>COUNTIF('TPSA-02 - Risk Dialogue'!F4:F10,"Not Applicable")</f>
        <v>0</v>
      </c>
      <c r="H12" s="16">
        <f t="shared" si="1"/>
        <v>0</v>
      </c>
      <c r="I12" s="15">
        <f>IFERROR(AVERAGE('TPSA-02 - Risk Dialogue'!E4:E10),0)</f>
        <v>0</v>
      </c>
    </row>
    <row r="13" ht="15">
      <c r="A13" s="17" t="s">
        <v>43</v>
      </c>
      <c r="B13" s="18">
        <f>SUM(B5:B12)</f>
        <v>59</v>
      </c>
      <c r="C13" s="18">
        <f>SUM(C5:C12)</f>
        <v>0</v>
      </c>
      <c r="D13" s="18">
        <f>SUM(D5:D12)</f>
        <v>0</v>
      </c>
      <c r="E13" s="18">
        <f>SUM(E5:E12)</f>
        <v>0</v>
      </c>
      <c r="F13" s="18">
        <f>SUM(F5:F12)</f>
        <v>0</v>
      </c>
      <c r="G13" s="18">
        <f>SUM(G5:G12)</f>
        <v>0</v>
      </c>
      <c r="H13" s="19">
        <f t="shared" si="1"/>
        <v>0</v>
      </c>
      <c r="I13" s="18">
        <f>IFERROR(AVERAGE(I5:I12),0)</f>
        <v>0</v>
      </c>
    </row>
  </sheetData>
  <mergeCells count="2">
    <mergeCell ref="A1:G1"/>
    <mergeCell ref="A2:G2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ht="23.850000000000001">
      <c r="A3" s="10" t="s">
        <v>44</v>
      </c>
      <c r="B3" s="10" t="s">
        <v>45</v>
      </c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10" t="s">
        <v>51</v>
      </c>
      <c r="I3" s="10" t="s">
        <v>52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</row>
    <row r="4" ht="22.350000000000001">
      <c r="A4" s="21" t="s">
        <v>58</v>
      </c>
      <c r="B4" s="21" t="s">
        <v>59</v>
      </c>
      <c r="C4" s="22" t="s">
        <v>60</v>
      </c>
      <c r="D4" s="22" t="s">
        <v>61</v>
      </c>
      <c r="E4" s="22"/>
      <c r="F4" s="22"/>
      <c r="G4" s="22"/>
      <c r="H4" s="22"/>
      <c r="I4" s="22"/>
      <c r="J4" s="22"/>
      <c r="K4" s="23" t="s">
        <v>62</v>
      </c>
      <c r="L4" s="23" t="s">
        <v>63</v>
      </c>
      <c r="M4" s="23" t="s">
        <v>64</v>
      </c>
      <c r="N4" s="23" t="s">
        <v>65</v>
      </c>
    </row>
    <row r="5" ht="22.350000000000001">
      <c r="A5" s="24" t="s">
        <v>66</v>
      </c>
      <c r="B5" s="24" t="s">
        <v>67</v>
      </c>
      <c r="C5" s="23" t="s">
        <v>68</v>
      </c>
      <c r="D5" s="23" t="s">
        <v>61</v>
      </c>
      <c r="E5" s="23"/>
      <c r="F5" s="23"/>
      <c r="G5" s="23"/>
      <c r="H5" s="23"/>
      <c r="I5" s="23"/>
      <c r="J5" s="23"/>
      <c r="K5" s="23" t="s">
        <v>69</v>
      </c>
      <c r="L5" s="23" t="s">
        <v>70</v>
      </c>
      <c r="M5" s="23" t="s">
        <v>71</v>
      </c>
      <c r="N5" s="23" t="s">
        <v>72</v>
      </c>
    </row>
    <row r="6" ht="22.350000000000001">
      <c r="A6" s="21" t="s">
        <v>73</v>
      </c>
      <c r="B6" s="21" t="s">
        <v>74</v>
      </c>
      <c r="C6" s="22" t="s">
        <v>75</v>
      </c>
      <c r="D6" s="22" t="s">
        <v>61</v>
      </c>
      <c r="E6" s="22"/>
      <c r="F6" s="22"/>
      <c r="G6" s="22"/>
      <c r="H6" s="22"/>
      <c r="I6" s="22"/>
      <c r="J6" s="22"/>
      <c r="K6" s="23" t="s">
        <v>69</v>
      </c>
      <c r="L6" s="23" t="s">
        <v>76</v>
      </c>
      <c r="M6" s="23" t="s">
        <v>77</v>
      </c>
      <c r="N6" s="23" t="s">
        <v>72</v>
      </c>
    </row>
    <row r="7" ht="22.350000000000001">
      <c r="A7" s="24" t="s">
        <v>78</v>
      </c>
      <c r="B7" s="24" t="s">
        <v>79</v>
      </c>
      <c r="C7" s="23" t="s">
        <v>80</v>
      </c>
      <c r="D7" s="23" t="s">
        <v>61</v>
      </c>
      <c r="E7" s="23"/>
      <c r="F7" s="23"/>
      <c r="G7" s="23"/>
      <c r="H7" s="23"/>
      <c r="I7" s="23"/>
      <c r="J7" s="23"/>
      <c r="K7" s="23" t="s">
        <v>81</v>
      </c>
      <c r="L7" s="23" t="s">
        <v>82</v>
      </c>
      <c r="M7" s="23" t="s">
        <v>71</v>
      </c>
      <c r="N7" s="23" t="s">
        <v>72</v>
      </c>
    </row>
    <row r="8" ht="22.350000000000001">
      <c r="A8" s="21" t="s">
        <v>83</v>
      </c>
      <c r="B8" s="21" t="s">
        <v>84</v>
      </c>
      <c r="C8" s="22" t="s">
        <v>85</v>
      </c>
      <c r="D8" s="22" t="s">
        <v>86</v>
      </c>
      <c r="E8" s="22"/>
      <c r="F8" s="22"/>
      <c r="G8" s="22"/>
      <c r="H8" s="22"/>
      <c r="I8" s="22"/>
      <c r="J8" s="22"/>
      <c r="K8" s="23" t="s">
        <v>87</v>
      </c>
      <c r="L8" s="23" t="s">
        <v>88</v>
      </c>
      <c r="M8" s="23" t="s">
        <v>64</v>
      </c>
      <c r="N8" s="23" t="s">
        <v>89</v>
      </c>
    </row>
    <row r="9" ht="15">
      <c r="A9" s="24" t="s">
        <v>90</v>
      </c>
      <c r="B9" s="24" t="s">
        <v>91</v>
      </c>
      <c r="C9" s="23" t="s">
        <v>92</v>
      </c>
      <c r="D9" s="23" t="s">
        <v>93</v>
      </c>
      <c r="E9" s="23"/>
      <c r="F9" s="23"/>
      <c r="G9" s="23"/>
      <c r="H9" s="23"/>
      <c r="I9" s="23"/>
      <c r="J9" s="23"/>
      <c r="K9" s="23" t="s">
        <v>94</v>
      </c>
      <c r="L9" s="23" t="s">
        <v>95</v>
      </c>
      <c r="M9" s="23" t="s">
        <v>96</v>
      </c>
      <c r="N9" s="23" t="s">
        <v>72</v>
      </c>
    </row>
    <row r="10" ht="15">
      <c r="A10" s="21" t="s">
        <v>97</v>
      </c>
      <c r="B10" s="21" t="s">
        <v>98</v>
      </c>
      <c r="C10" s="22" t="s">
        <v>99</v>
      </c>
      <c r="D10" s="22" t="s">
        <v>61</v>
      </c>
      <c r="E10" s="22"/>
      <c r="F10" s="22"/>
      <c r="G10" s="22"/>
      <c r="H10" s="22"/>
      <c r="I10" s="22"/>
      <c r="J10" s="22"/>
      <c r="K10" s="23" t="s">
        <v>100</v>
      </c>
      <c r="L10" s="23" t="s">
        <v>82</v>
      </c>
      <c r="M10" s="23" t="s">
        <v>71</v>
      </c>
      <c r="N10" s="23" t="s">
        <v>65</v>
      </c>
    </row>
    <row r="11" ht="22.350000000000001">
      <c r="A11" s="24" t="s">
        <v>101</v>
      </c>
      <c r="B11" s="24" t="s">
        <v>102</v>
      </c>
      <c r="C11" s="23" t="s">
        <v>103</v>
      </c>
      <c r="D11" s="23" t="s">
        <v>61</v>
      </c>
      <c r="E11" s="23"/>
      <c r="F11" s="23"/>
      <c r="G11" s="23"/>
      <c r="H11" s="23"/>
      <c r="I11" s="23"/>
      <c r="J11" s="23"/>
      <c r="K11" s="23" t="s">
        <v>104</v>
      </c>
      <c r="L11" s="23" t="s">
        <v>105</v>
      </c>
      <c r="M11" s="23" t="s">
        <v>64</v>
      </c>
      <c r="N11" s="23" t="s">
        <v>89</v>
      </c>
    </row>
  </sheetData>
  <autoFilter ref="A3:N11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CC00E4-004C-40EA-B97E-001D007200BD}" type="list" allowBlank="1" error="Select a CMMI level" errorStyle="stop" errorTitle="Invalid" imeMode="noControl" operator="between" showDropDown="0" showErrorMessage="0" showInputMessage="0">
          <x14:formula1>
            <xm:f>"1 - Initial,2 - Managed,3 - Defined,4 - Quantitatively Managed,5 - Optimizing"</xm:f>
          </x14:formula1>
          <x14:formula2>
            <xm:f>0</xm:f>
          </x14:formula2>
          <xm:sqref>E4:E12</xm:sqref>
        </x14:dataValidation>
        <x14:dataValidation xr:uid="{001100A4-00D4-4C69-80E7-00EF007C004B}" type="list" allowBlank="1" errorStyle="stop" imeMode="noControl" operator="between" showDropDown="0" showErrorMessage="0" showInputMessage="0">
          <x14:formula1>
            <xm:f>"Not Started,In Progress,Implemented,Verified,Not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ht="23.850000000000001">
      <c r="A3" s="10" t="s">
        <v>44</v>
      </c>
      <c r="B3" s="10" t="s">
        <v>45</v>
      </c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10" t="s">
        <v>51</v>
      </c>
      <c r="I3" s="10" t="s">
        <v>52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</row>
    <row r="4" ht="15">
      <c r="A4" s="21" t="s">
        <v>106</v>
      </c>
      <c r="B4" s="21" t="s">
        <v>107</v>
      </c>
      <c r="C4" s="22" t="s">
        <v>108</v>
      </c>
      <c r="D4" s="22" t="s">
        <v>61</v>
      </c>
      <c r="E4" s="22"/>
      <c r="F4" s="22"/>
      <c r="G4" s="22"/>
      <c r="H4" s="22"/>
      <c r="I4" s="22"/>
      <c r="J4" s="22"/>
      <c r="K4" s="23" t="s">
        <v>109</v>
      </c>
      <c r="L4" s="23" t="s">
        <v>110</v>
      </c>
      <c r="M4" s="23" t="s">
        <v>111</v>
      </c>
      <c r="N4" s="23" t="s">
        <v>112</v>
      </c>
    </row>
    <row r="5" ht="22.350000000000001">
      <c r="A5" s="24" t="s">
        <v>113</v>
      </c>
      <c r="B5" s="24" t="s">
        <v>114</v>
      </c>
      <c r="C5" s="23" t="s">
        <v>115</v>
      </c>
      <c r="D5" s="23" t="s">
        <v>61</v>
      </c>
      <c r="E5" s="23"/>
      <c r="F5" s="23"/>
      <c r="G5" s="23"/>
      <c r="H5" s="23"/>
      <c r="I5" s="23"/>
      <c r="J5" s="23"/>
      <c r="K5" s="23" t="s">
        <v>116</v>
      </c>
      <c r="L5" s="23" t="s">
        <v>117</v>
      </c>
      <c r="M5" s="23" t="s">
        <v>111</v>
      </c>
      <c r="N5" s="23" t="s">
        <v>112</v>
      </c>
    </row>
    <row r="6" ht="22.350000000000001">
      <c r="A6" s="21" t="s">
        <v>118</v>
      </c>
      <c r="B6" s="21" t="s">
        <v>119</v>
      </c>
      <c r="C6" s="22" t="s">
        <v>120</v>
      </c>
      <c r="D6" s="22" t="s">
        <v>61</v>
      </c>
      <c r="E6" s="22"/>
      <c r="F6" s="22"/>
      <c r="G6" s="22"/>
      <c r="H6" s="22"/>
      <c r="I6" s="22"/>
      <c r="J6" s="22"/>
      <c r="K6" s="23" t="s">
        <v>121</v>
      </c>
      <c r="L6" s="23" t="s">
        <v>110</v>
      </c>
      <c r="M6" s="23" t="s">
        <v>111</v>
      </c>
      <c r="N6" s="23" t="s">
        <v>112</v>
      </c>
    </row>
    <row r="7" ht="22.350000000000001">
      <c r="A7" s="24" t="s">
        <v>122</v>
      </c>
      <c r="B7" s="24" t="s">
        <v>123</v>
      </c>
      <c r="C7" s="23" t="s">
        <v>124</v>
      </c>
      <c r="D7" s="23" t="s">
        <v>125</v>
      </c>
      <c r="E7" s="23"/>
      <c r="F7" s="23"/>
      <c r="G7" s="23"/>
      <c r="H7" s="23"/>
      <c r="I7" s="23"/>
      <c r="J7" s="23"/>
      <c r="K7" s="23" t="s">
        <v>126</v>
      </c>
      <c r="L7" s="23" t="s">
        <v>76</v>
      </c>
      <c r="M7" s="23" t="s">
        <v>77</v>
      </c>
      <c r="N7" s="23" t="s">
        <v>72</v>
      </c>
    </row>
    <row r="8" ht="22.350000000000001">
      <c r="A8" s="21" t="s">
        <v>127</v>
      </c>
      <c r="B8" s="21" t="s">
        <v>128</v>
      </c>
      <c r="C8" s="22" t="s">
        <v>129</v>
      </c>
      <c r="D8" s="22" t="s">
        <v>61</v>
      </c>
      <c r="E8" s="22"/>
      <c r="F8" s="22"/>
      <c r="G8" s="22"/>
      <c r="H8" s="22"/>
      <c r="I8" s="22"/>
      <c r="J8" s="22"/>
      <c r="K8" s="23" t="s">
        <v>130</v>
      </c>
      <c r="L8" s="23" t="s">
        <v>131</v>
      </c>
      <c r="M8" s="23" t="s">
        <v>132</v>
      </c>
      <c r="N8" s="23" t="s">
        <v>65</v>
      </c>
    </row>
    <row r="9" ht="22.350000000000001">
      <c r="A9" s="24" t="s">
        <v>133</v>
      </c>
      <c r="B9" s="24" t="s">
        <v>134</v>
      </c>
      <c r="C9" s="23" t="s">
        <v>135</v>
      </c>
      <c r="D9" s="23" t="s">
        <v>61</v>
      </c>
      <c r="E9" s="23"/>
      <c r="F9" s="23"/>
      <c r="G9" s="23"/>
      <c r="H9" s="23"/>
      <c r="I9" s="23"/>
      <c r="J9" s="23"/>
      <c r="K9" s="23" t="s">
        <v>130</v>
      </c>
      <c r="L9" s="23" t="s">
        <v>136</v>
      </c>
      <c r="M9" s="23" t="s">
        <v>137</v>
      </c>
      <c r="N9" s="23" t="s">
        <v>65</v>
      </c>
    </row>
    <row r="10" ht="22.350000000000001">
      <c r="A10" s="21" t="s">
        <v>138</v>
      </c>
      <c r="B10" s="21" t="s">
        <v>139</v>
      </c>
      <c r="C10" s="22" t="s">
        <v>140</v>
      </c>
      <c r="D10" s="22" t="s">
        <v>61</v>
      </c>
      <c r="E10" s="22"/>
      <c r="F10" s="22"/>
      <c r="G10" s="22"/>
      <c r="H10" s="22"/>
      <c r="I10" s="22"/>
      <c r="J10" s="22"/>
      <c r="K10" s="23" t="s">
        <v>100</v>
      </c>
      <c r="L10" s="23" t="s">
        <v>82</v>
      </c>
      <c r="M10" s="23" t="s">
        <v>71</v>
      </c>
      <c r="N10" s="23" t="s">
        <v>89</v>
      </c>
    </row>
    <row r="11" ht="15">
      <c r="A11" s="24" t="s">
        <v>141</v>
      </c>
      <c r="B11" s="24" t="s">
        <v>142</v>
      </c>
      <c r="C11" s="23" t="s">
        <v>143</v>
      </c>
      <c r="D11" s="23" t="s">
        <v>93</v>
      </c>
      <c r="E11" s="23"/>
      <c r="F11" s="23"/>
      <c r="G11" s="23"/>
      <c r="H11" s="23"/>
      <c r="I11" s="23"/>
      <c r="J11" s="23"/>
      <c r="K11" s="23" t="s">
        <v>89</v>
      </c>
      <c r="L11" s="23" t="s">
        <v>88</v>
      </c>
      <c r="M11" s="23" t="s">
        <v>71</v>
      </c>
      <c r="N11" s="23" t="s">
        <v>72</v>
      </c>
    </row>
  </sheetData>
  <autoFilter ref="A3:N11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5E0085-00EC-4842-BF1B-0096001F00EF}" type="list" allowBlank="1" error="Select a CMMI level" errorStyle="stop" errorTitle="Invalid" imeMode="noControl" operator="between" showDropDown="0" showErrorMessage="0" showInputMessage="0">
          <x14:formula1>
            <xm:f>"1 - Initial,2 - Managed,3 - Defined,4 - Quantitatively Managed,5 - Optimizing"</xm:f>
          </x14:formula1>
          <x14:formula2>
            <xm:f>0</xm:f>
          </x14:formula2>
          <xm:sqref>E4:E12</xm:sqref>
        </x14:dataValidation>
        <x14:dataValidation xr:uid="{003A0089-0095-427D-BB32-00F6009B00A5}" type="list" allowBlank="1" errorStyle="stop" imeMode="noControl" operator="between" showDropDown="0" showErrorMessage="0" showInputMessage="0">
          <x14:formula1>
            <xm:f>"Not Started,In Progress,Implemented,Verified,Not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0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ht="23.850000000000001">
      <c r="A3" s="10" t="s">
        <v>44</v>
      </c>
      <c r="B3" s="10" t="s">
        <v>45</v>
      </c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10" t="s">
        <v>51</v>
      </c>
      <c r="I3" s="10" t="s">
        <v>52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</row>
    <row r="4" ht="15">
      <c r="A4" s="21" t="s">
        <v>144</v>
      </c>
      <c r="B4" s="21" t="s">
        <v>145</v>
      </c>
      <c r="C4" s="22" t="s">
        <v>146</v>
      </c>
      <c r="D4" s="22" t="s">
        <v>61</v>
      </c>
      <c r="E4" s="22"/>
      <c r="F4" s="22"/>
      <c r="G4" s="22"/>
      <c r="H4" s="22"/>
      <c r="I4" s="22"/>
      <c r="J4" s="22"/>
      <c r="K4" s="23" t="s">
        <v>147</v>
      </c>
      <c r="L4" s="23" t="s">
        <v>148</v>
      </c>
      <c r="M4" s="23" t="s">
        <v>149</v>
      </c>
      <c r="N4" s="23" t="s">
        <v>150</v>
      </c>
    </row>
    <row r="5" ht="22.350000000000001">
      <c r="A5" s="24" t="s">
        <v>151</v>
      </c>
      <c r="B5" s="24" t="s">
        <v>152</v>
      </c>
      <c r="C5" s="23" t="s">
        <v>153</v>
      </c>
      <c r="D5" s="23" t="s">
        <v>61</v>
      </c>
      <c r="E5" s="23"/>
      <c r="F5" s="23"/>
      <c r="G5" s="23"/>
      <c r="H5" s="23"/>
      <c r="I5" s="23"/>
      <c r="J5" s="23"/>
      <c r="K5" s="23" t="s">
        <v>147</v>
      </c>
      <c r="L5" s="23" t="s">
        <v>148</v>
      </c>
      <c r="M5" s="23" t="s">
        <v>154</v>
      </c>
      <c r="N5" s="23" t="s">
        <v>150</v>
      </c>
    </row>
    <row r="6" ht="15">
      <c r="A6" s="21" t="s">
        <v>155</v>
      </c>
      <c r="B6" s="21" t="s">
        <v>156</v>
      </c>
      <c r="C6" s="22" t="s">
        <v>157</v>
      </c>
      <c r="D6" s="22" t="s">
        <v>61</v>
      </c>
      <c r="E6" s="22"/>
      <c r="F6" s="22"/>
      <c r="G6" s="22"/>
      <c r="H6" s="22"/>
      <c r="I6" s="22"/>
      <c r="J6" s="22"/>
      <c r="K6" s="23" t="s">
        <v>158</v>
      </c>
      <c r="L6" s="23" t="s">
        <v>159</v>
      </c>
      <c r="M6" s="23" t="s">
        <v>111</v>
      </c>
      <c r="N6" s="23" t="s">
        <v>112</v>
      </c>
    </row>
    <row r="7" ht="15">
      <c r="A7" s="24" t="s">
        <v>160</v>
      </c>
      <c r="B7" s="24" t="s">
        <v>161</v>
      </c>
      <c r="C7" s="23" t="s">
        <v>162</v>
      </c>
      <c r="D7" s="23" t="s">
        <v>61</v>
      </c>
      <c r="E7" s="23"/>
      <c r="F7" s="23"/>
      <c r="G7" s="23"/>
      <c r="H7" s="23"/>
      <c r="I7" s="23"/>
      <c r="J7" s="23"/>
      <c r="K7" s="23" t="s">
        <v>163</v>
      </c>
      <c r="L7" s="23" t="s">
        <v>164</v>
      </c>
      <c r="M7" s="23" t="s">
        <v>165</v>
      </c>
      <c r="N7" s="23" t="s">
        <v>150</v>
      </c>
    </row>
    <row r="8" ht="15">
      <c r="A8" s="21" t="s">
        <v>166</v>
      </c>
      <c r="B8" s="21" t="s">
        <v>167</v>
      </c>
      <c r="C8" s="22" t="s">
        <v>168</v>
      </c>
      <c r="D8" s="22" t="s">
        <v>61</v>
      </c>
      <c r="E8" s="22"/>
      <c r="F8" s="22"/>
      <c r="G8" s="22"/>
      <c r="H8" s="22"/>
      <c r="I8" s="22"/>
      <c r="J8" s="22"/>
      <c r="K8" s="23" t="s">
        <v>163</v>
      </c>
      <c r="L8" s="23" t="s">
        <v>164</v>
      </c>
      <c r="M8" s="23" t="s">
        <v>165</v>
      </c>
      <c r="N8" s="23" t="s">
        <v>150</v>
      </c>
    </row>
    <row r="9" ht="15">
      <c r="A9" s="24" t="s">
        <v>169</v>
      </c>
      <c r="B9" s="24" t="s">
        <v>170</v>
      </c>
      <c r="C9" s="23" t="s">
        <v>171</v>
      </c>
      <c r="D9" s="23" t="s">
        <v>61</v>
      </c>
      <c r="E9" s="23"/>
      <c r="F9" s="23"/>
      <c r="G9" s="23"/>
      <c r="H9" s="23"/>
      <c r="I9" s="23"/>
      <c r="J9" s="23"/>
      <c r="K9" s="23" t="s">
        <v>172</v>
      </c>
      <c r="L9" s="23" t="s">
        <v>173</v>
      </c>
      <c r="M9" s="23" t="s">
        <v>174</v>
      </c>
      <c r="N9" s="23" t="s">
        <v>150</v>
      </c>
    </row>
    <row r="10" ht="15">
      <c r="A10" s="21" t="s">
        <v>175</v>
      </c>
      <c r="B10" s="21" t="s">
        <v>176</v>
      </c>
      <c r="C10" s="22" t="s">
        <v>177</v>
      </c>
      <c r="D10" s="22" t="s">
        <v>61</v>
      </c>
      <c r="E10" s="22"/>
      <c r="F10" s="22"/>
      <c r="G10" s="22"/>
      <c r="H10" s="22"/>
      <c r="I10" s="22"/>
      <c r="J10" s="22"/>
      <c r="K10" s="23" t="s">
        <v>172</v>
      </c>
      <c r="L10" s="23" t="s">
        <v>178</v>
      </c>
      <c r="M10" s="23" t="s">
        <v>179</v>
      </c>
      <c r="N10" s="23" t="s">
        <v>150</v>
      </c>
    </row>
    <row r="11" ht="15">
      <c r="A11" s="24" t="s">
        <v>180</v>
      </c>
      <c r="B11" s="24" t="s">
        <v>181</v>
      </c>
      <c r="C11" s="23" t="s">
        <v>182</v>
      </c>
      <c r="D11" s="23" t="s">
        <v>86</v>
      </c>
      <c r="E11" s="23"/>
      <c r="F11" s="23"/>
      <c r="G11" s="23"/>
      <c r="H11" s="23"/>
      <c r="I11" s="23"/>
      <c r="J11" s="23"/>
      <c r="K11" s="23" t="s">
        <v>163</v>
      </c>
      <c r="L11" s="23" t="s">
        <v>183</v>
      </c>
      <c r="M11" s="23" t="s">
        <v>184</v>
      </c>
      <c r="N11" s="23" t="s">
        <v>150</v>
      </c>
    </row>
    <row r="12" ht="15">
      <c r="A12" s="21" t="s">
        <v>185</v>
      </c>
      <c r="B12" s="21" t="s">
        <v>186</v>
      </c>
      <c r="C12" s="22" t="s">
        <v>187</v>
      </c>
      <c r="D12" s="22" t="s">
        <v>86</v>
      </c>
      <c r="E12" s="22"/>
      <c r="F12" s="22"/>
      <c r="G12" s="22"/>
      <c r="H12" s="22"/>
      <c r="I12" s="22"/>
      <c r="J12" s="22"/>
      <c r="K12" s="23" t="s">
        <v>172</v>
      </c>
      <c r="L12" s="23" t="s">
        <v>178</v>
      </c>
      <c r="M12" s="23" t="s">
        <v>188</v>
      </c>
      <c r="N12" s="23" t="s">
        <v>150</v>
      </c>
    </row>
  </sheetData>
  <autoFilter ref="A3:N12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3E00BE-0061-45F2-8F6F-007C00A60007}" type="list" allowBlank="1" error="Select a CMMI level" errorStyle="stop" errorTitle="Invalid" imeMode="noControl" operator="between" showDropDown="0" showErrorMessage="0" showInputMessage="0">
          <x14:formula1>
            <xm:f>"1 - Initial,2 - Managed,3 - Defined,4 - Quantitatively Managed,5 - Optimizing"</xm:f>
          </x14:formula1>
          <x14:formula2>
            <xm:f>0</xm:f>
          </x14:formula2>
          <xm:sqref>E4:E12</xm:sqref>
        </x14:dataValidation>
        <x14:dataValidation xr:uid="{00710058-00F8-4782-BA71-005300AE00DD}" type="list" allowBlank="1" errorStyle="stop" imeMode="noControl" operator="between" showDropDown="0" showErrorMessage="0" showInputMessage="0">
          <x14:formula1>
            <xm:f>"Not Started,In Progress,Implemented,Verified,Not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ht="23.850000000000001">
      <c r="A3" s="10" t="s">
        <v>44</v>
      </c>
      <c r="B3" s="10" t="s">
        <v>45</v>
      </c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10" t="s">
        <v>51</v>
      </c>
      <c r="I3" s="10" t="s">
        <v>52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</row>
    <row r="4" ht="22.350000000000001">
      <c r="A4" s="21" t="s">
        <v>189</v>
      </c>
      <c r="B4" s="21" t="s">
        <v>190</v>
      </c>
      <c r="C4" s="22" t="s">
        <v>191</v>
      </c>
      <c r="D4" s="22" t="s">
        <v>61</v>
      </c>
      <c r="E4" s="22"/>
      <c r="F4" s="22"/>
      <c r="G4" s="22"/>
      <c r="H4" s="22"/>
      <c r="I4" s="22"/>
      <c r="J4" s="22"/>
      <c r="K4" s="23" t="s">
        <v>192</v>
      </c>
      <c r="L4" s="23" t="s">
        <v>193</v>
      </c>
      <c r="M4" s="23" t="s">
        <v>194</v>
      </c>
      <c r="N4" s="23" t="s">
        <v>195</v>
      </c>
    </row>
    <row r="5" ht="15">
      <c r="A5" s="24" t="s">
        <v>196</v>
      </c>
      <c r="B5" s="24" t="s">
        <v>197</v>
      </c>
      <c r="C5" s="23" t="s">
        <v>198</v>
      </c>
      <c r="D5" s="23" t="s">
        <v>61</v>
      </c>
      <c r="E5" s="23"/>
      <c r="F5" s="23"/>
      <c r="G5" s="23"/>
      <c r="H5" s="23"/>
      <c r="I5" s="23"/>
      <c r="J5" s="23"/>
      <c r="K5" s="23" t="s">
        <v>199</v>
      </c>
      <c r="L5" s="23" t="s">
        <v>200</v>
      </c>
      <c r="M5" s="23" t="s">
        <v>194</v>
      </c>
      <c r="N5" s="23" t="s">
        <v>201</v>
      </c>
    </row>
    <row r="6" ht="15">
      <c r="A6" s="21" t="s">
        <v>202</v>
      </c>
      <c r="B6" s="21" t="s">
        <v>203</v>
      </c>
      <c r="C6" s="22" t="s">
        <v>204</v>
      </c>
      <c r="D6" s="22" t="s">
        <v>61</v>
      </c>
      <c r="E6" s="22"/>
      <c r="F6" s="22"/>
      <c r="G6" s="22"/>
      <c r="H6" s="22"/>
      <c r="I6" s="22"/>
      <c r="J6" s="22"/>
      <c r="K6" s="23" t="s">
        <v>205</v>
      </c>
      <c r="L6" s="23" t="s">
        <v>206</v>
      </c>
      <c r="M6" s="23" t="s">
        <v>207</v>
      </c>
      <c r="N6" s="23" t="s">
        <v>201</v>
      </c>
    </row>
    <row r="7" ht="15">
      <c r="A7" s="24" t="s">
        <v>208</v>
      </c>
      <c r="B7" s="24" t="s">
        <v>209</v>
      </c>
      <c r="C7" s="23" t="s">
        <v>210</v>
      </c>
      <c r="D7" s="23" t="s">
        <v>61</v>
      </c>
      <c r="E7" s="23"/>
      <c r="F7" s="23"/>
      <c r="G7" s="23"/>
      <c r="H7" s="23"/>
      <c r="I7" s="23"/>
      <c r="J7" s="23"/>
      <c r="K7" s="23" t="s">
        <v>211</v>
      </c>
      <c r="L7" s="23" t="s">
        <v>212</v>
      </c>
      <c r="M7" s="23" t="s">
        <v>213</v>
      </c>
      <c r="N7" s="23" t="s">
        <v>201</v>
      </c>
    </row>
    <row r="8" ht="15">
      <c r="A8" s="21" t="s">
        <v>214</v>
      </c>
      <c r="B8" s="21" t="s">
        <v>215</v>
      </c>
      <c r="C8" s="22" t="s">
        <v>216</v>
      </c>
      <c r="D8" s="22" t="s">
        <v>61</v>
      </c>
      <c r="E8" s="22"/>
      <c r="F8" s="22"/>
      <c r="G8" s="22"/>
      <c r="H8" s="22"/>
      <c r="I8" s="22"/>
      <c r="J8" s="22"/>
      <c r="K8" s="23" t="s">
        <v>217</v>
      </c>
      <c r="L8" s="23" t="s">
        <v>218</v>
      </c>
      <c r="M8" s="23" t="s">
        <v>219</v>
      </c>
      <c r="N8" s="23" t="s">
        <v>201</v>
      </c>
    </row>
    <row r="9" ht="15">
      <c r="A9" s="24" t="s">
        <v>220</v>
      </c>
      <c r="B9" s="24" t="s">
        <v>221</v>
      </c>
      <c r="C9" s="23" t="s">
        <v>222</v>
      </c>
      <c r="D9" s="23" t="s">
        <v>93</v>
      </c>
      <c r="E9" s="23"/>
      <c r="F9" s="23"/>
      <c r="G9" s="23"/>
      <c r="H9" s="23"/>
      <c r="I9" s="23"/>
      <c r="J9" s="23"/>
      <c r="K9" s="23" t="s">
        <v>223</v>
      </c>
      <c r="L9" s="23" t="s">
        <v>224</v>
      </c>
      <c r="M9" s="23" t="s">
        <v>96</v>
      </c>
      <c r="N9" s="23" t="s">
        <v>72</v>
      </c>
    </row>
    <row r="10" ht="15">
      <c r="A10" s="21" t="s">
        <v>225</v>
      </c>
      <c r="B10" s="21" t="s">
        <v>226</v>
      </c>
      <c r="C10" s="22" t="s">
        <v>227</v>
      </c>
      <c r="D10" s="22" t="s">
        <v>61</v>
      </c>
      <c r="E10" s="22"/>
      <c r="F10" s="22"/>
      <c r="G10" s="22"/>
      <c r="H10" s="22"/>
      <c r="I10" s="22"/>
      <c r="J10" s="22"/>
      <c r="K10" s="23" t="s">
        <v>228</v>
      </c>
      <c r="L10" s="23" t="s">
        <v>229</v>
      </c>
      <c r="M10" s="23" t="s">
        <v>230</v>
      </c>
      <c r="N10" s="23" t="s">
        <v>231</v>
      </c>
    </row>
  </sheetData>
  <autoFilter ref="A3:N10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7F00B7-0011-46DA-B9A8-008C00EE0017}" type="list" allowBlank="1" error="Select a CMMI level" errorStyle="stop" errorTitle="Invalid" imeMode="noControl" operator="between" showDropDown="0" showErrorMessage="0" showInputMessage="0">
          <x14:formula1>
            <xm:f>"1 - Initial,2 - Managed,3 - Defined,4 - Quantitatively Managed,5 - Optimizing"</xm:f>
          </x14:formula1>
          <x14:formula2>
            <xm:f>0</xm:f>
          </x14:formula2>
          <xm:sqref>E4:E12</xm:sqref>
        </x14:dataValidation>
        <x14:dataValidation xr:uid="{004A0064-003A-4642-9C99-00B100AD00AD}" type="list" allowBlank="1" errorStyle="stop" imeMode="noControl" operator="between" showDropDown="0" showErrorMessage="0" showInputMessage="0">
          <x14:formula1>
            <xm:f>"Not Started,In Progress,Implemented,Verified,Not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0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ht="23.850000000000001">
      <c r="A3" s="10" t="s">
        <v>44</v>
      </c>
      <c r="B3" s="10" t="s">
        <v>45</v>
      </c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10" t="s">
        <v>51</v>
      </c>
      <c r="I3" s="10" t="s">
        <v>52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</row>
    <row r="4" ht="15">
      <c r="A4" s="21" t="s">
        <v>232</v>
      </c>
      <c r="B4" s="21" t="s">
        <v>233</v>
      </c>
      <c r="C4" s="22" t="s">
        <v>234</v>
      </c>
      <c r="D4" s="22" t="s">
        <v>61</v>
      </c>
      <c r="E4" s="22"/>
      <c r="F4" s="22"/>
      <c r="G4" s="22"/>
      <c r="H4" s="22"/>
      <c r="I4" s="22"/>
      <c r="J4" s="22"/>
      <c r="K4" s="23" t="s">
        <v>235</v>
      </c>
      <c r="L4" s="23" t="s">
        <v>236</v>
      </c>
      <c r="M4" s="23" t="s">
        <v>237</v>
      </c>
      <c r="N4" s="23" t="s">
        <v>238</v>
      </c>
    </row>
    <row r="5" ht="15">
      <c r="A5" s="24" t="s">
        <v>239</v>
      </c>
      <c r="B5" s="24" t="s">
        <v>240</v>
      </c>
      <c r="C5" s="23" t="s">
        <v>241</v>
      </c>
      <c r="D5" s="23" t="s">
        <v>61</v>
      </c>
      <c r="E5" s="23"/>
      <c r="F5" s="23"/>
      <c r="G5" s="23"/>
      <c r="H5" s="23"/>
      <c r="I5" s="23"/>
      <c r="J5" s="23"/>
      <c r="K5" s="23" t="s">
        <v>242</v>
      </c>
      <c r="L5" s="23" t="s">
        <v>243</v>
      </c>
      <c r="M5" s="23" t="s">
        <v>244</v>
      </c>
      <c r="N5" s="23" t="s">
        <v>238</v>
      </c>
    </row>
    <row r="6" ht="15">
      <c r="A6" s="21" t="s">
        <v>245</v>
      </c>
      <c r="B6" s="21" t="s">
        <v>246</v>
      </c>
      <c r="C6" s="22" t="s">
        <v>247</v>
      </c>
      <c r="D6" s="22" t="s">
        <v>61</v>
      </c>
      <c r="E6" s="22"/>
      <c r="F6" s="22"/>
      <c r="G6" s="22"/>
      <c r="H6" s="22"/>
      <c r="I6" s="22"/>
      <c r="J6" s="22"/>
      <c r="K6" s="23" t="s">
        <v>248</v>
      </c>
      <c r="L6" s="23" t="s">
        <v>249</v>
      </c>
      <c r="M6" s="23" t="s">
        <v>250</v>
      </c>
      <c r="N6" s="23" t="s">
        <v>238</v>
      </c>
    </row>
    <row r="7" ht="15">
      <c r="A7" s="24" t="s">
        <v>251</v>
      </c>
      <c r="B7" s="24" t="s">
        <v>252</v>
      </c>
      <c r="C7" s="23" t="s">
        <v>253</v>
      </c>
      <c r="D7" s="23" t="s">
        <v>61</v>
      </c>
      <c r="E7" s="23"/>
      <c r="F7" s="23"/>
      <c r="G7" s="23"/>
      <c r="H7" s="23"/>
      <c r="I7" s="23"/>
      <c r="J7" s="23"/>
      <c r="K7" s="23" t="s">
        <v>254</v>
      </c>
      <c r="L7" s="23" t="s">
        <v>236</v>
      </c>
      <c r="M7" s="23" t="s">
        <v>255</v>
      </c>
      <c r="N7" s="23" t="s">
        <v>238</v>
      </c>
    </row>
    <row r="8" ht="15">
      <c r="A8" s="21" t="s">
        <v>256</v>
      </c>
      <c r="B8" s="21" t="s">
        <v>257</v>
      </c>
      <c r="C8" s="22" t="s">
        <v>258</v>
      </c>
      <c r="D8" s="22" t="s">
        <v>259</v>
      </c>
      <c r="E8" s="22"/>
      <c r="F8" s="22"/>
      <c r="G8" s="22"/>
      <c r="H8" s="22"/>
      <c r="I8" s="22"/>
      <c r="J8" s="22"/>
      <c r="K8" s="23" t="s">
        <v>260</v>
      </c>
      <c r="L8" s="23" t="s">
        <v>236</v>
      </c>
      <c r="M8" s="23" t="s">
        <v>89</v>
      </c>
      <c r="N8" s="23" t="s">
        <v>238</v>
      </c>
    </row>
    <row r="9" ht="15">
      <c r="A9" s="24" t="s">
        <v>261</v>
      </c>
      <c r="B9" s="24" t="s">
        <v>262</v>
      </c>
      <c r="C9" s="23" t="s">
        <v>263</v>
      </c>
      <c r="D9" s="23" t="s">
        <v>264</v>
      </c>
      <c r="E9" s="23"/>
      <c r="F9" s="23"/>
      <c r="G9" s="23"/>
      <c r="H9" s="23"/>
      <c r="I9" s="23"/>
      <c r="J9" s="23"/>
      <c r="K9" s="23" t="s">
        <v>265</v>
      </c>
      <c r="L9" s="23" t="s">
        <v>266</v>
      </c>
      <c r="M9" s="23" t="s">
        <v>64</v>
      </c>
      <c r="N9" s="23" t="s">
        <v>72</v>
      </c>
    </row>
    <row r="10" ht="15">
      <c r="A10" s="21" t="s">
        <v>267</v>
      </c>
      <c r="B10" s="21" t="s">
        <v>268</v>
      </c>
      <c r="C10" s="22" t="s">
        <v>269</v>
      </c>
      <c r="D10" s="22" t="s">
        <v>264</v>
      </c>
      <c r="E10" s="22"/>
      <c r="F10" s="22"/>
      <c r="G10" s="22"/>
      <c r="H10" s="22"/>
      <c r="I10" s="22"/>
      <c r="J10" s="22"/>
      <c r="K10" s="23" t="s">
        <v>248</v>
      </c>
      <c r="L10" s="23" t="s">
        <v>270</v>
      </c>
      <c r="M10" s="23" t="s">
        <v>271</v>
      </c>
      <c r="N10" s="23" t="s">
        <v>238</v>
      </c>
    </row>
  </sheetData>
  <autoFilter ref="A3:N10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1F0010-00FA-4B41-93F2-003C00E000E0}" type="list" allowBlank="1" error="Select a CMMI level" errorStyle="stop" errorTitle="Invalid" imeMode="noControl" operator="between" showDropDown="0" showErrorMessage="0" showInputMessage="0">
          <x14:formula1>
            <xm:f>"1 - Initial,2 - Managed,3 - Defined,4 - Quantitatively Managed,5 - Optimizing"</xm:f>
          </x14:formula1>
          <x14:formula2>
            <xm:f>0</xm:f>
          </x14:formula2>
          <xm:sqref>E4:E12</xm:sqref>
        </x14:dataValidation>
        <x14:dataValidation xr:uid="{0073009B-00BE-4F5C-8B01-0066006400A8}" type="list" allowBlank="1" errorStyle="stop" imeMode="noControl" operator="between" showDropDown="0" showErrorMessage="0" showInputMessage="0">
          <x14:formula1>
            <xm:f>"Not Started,In Progress,Implemented,Verified,Not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0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ht="23.850000000000001">
      <c r="A3" s="10" t="s">
        <v>44</v>
      </c>
      <c r="B3" s="10" t="s">
        <v>45</v>
      </c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10" t="s">
        <v>51</v>
      </c>
      <c r="I3" s="10" t="s">
        <v>52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</row>
    <row r="4" ht="15">
      <c r="A4" s="21" t="s">
        <v>272</v>
      </c>
      <c r="B4" s="21" t="s">
        <v>273</v>
      </c>
      <c r="C4" s="22" t="s">
        <v>274</v>
      </c>
      <c r="D4" s="22" t="s">
        <v>61</v>
      </c>
      <c r="E4" s="22"/>
      <c r="F4" s="22"/>
      <c r="G4" s="22"/>
      <c r="H4" s="22"/>
      <c r="I4" s="22"/>
      <c r="J4" s="22"/>
      <c r="K4" s="23" t="s">
        <v>275</v>
      </c>
      <c r="L4" s="23" t="s">
        <v>229</v>
      </c>
      <c r="M4" s="23" t="s">
        <v>230</v>
      </c>
      <c r="N4" s="23" t="s">
        <v>231</v>
      </c>
    </row>
    <row r="5" ht="15">
      <c r="A5" s="24" t="s">
        <v>276</v>
      </c>
      <c r="B5" s="24" t="s">
        <v>277</v>
      </c>
      <c r="C5" s="23" t="s">
        <v>278</v>
      </c>
      <c r="D5" s="23" t="s">
        <v>61</v>
      </c>
      <c r="E5" s="23"/>
      <c r="F5" s="23"/>
      <c r="G5" s="23"/>
      <c r="H5" s="23"/>
      <c r="I5" s="23"/>
      <c r="J5" s="23"/>
      <c r="K5" s="23" t="s">
        <v>279</v>
      </c>
      <c r="L5" s="23" t="s">
        <v>280</v>
      </c>
      <c r="M5" s="23" t="s">
        <v>281</v>
      </c>
      <c r="N5" s="23" t="s">
        <v>231</v>
      </c>
    </row>
    <row r="6" ht="22.350000000000001">
      <c r="A6" s="21" t="s">
        <v>282</v>
      </c>
      <c r="B6" s="21" t="s">
        <v>283</v>
      </c>
      <c r="C6" s="22" t="s">
        <v>284</v>
      </c>
      <c r="D6" s="22" t="s">
        <v>61</v>
      </c>
      <c r="E6" s="22"/>
      <c r="F6" s="22"/>
      <c r="G6" s="22"/>
      <c r="H6" s="22"/>
      <c r="I6" s="22"/>
      <c r="J6" s="22"/>
      <c r="K6" s="23" t="s">
        <v>285</v>
      </c>
      <c r="L6" s="23" t="s">
        <v>286</v>
      </c>
      <c r="M6" s="23" t="s">
        <v>287</v>
      </c>
      <c r="N6" s="23" t="s">
        <v>288</v>
      </c>
    </row>
    <row r="7" ht="15">
      <c r="A7" s="24" t="s">
        <v>289</v>
      </c>
      <c r="B7" s="24" t="s">
        <v>290</v>
      </c>
      <c r="C7" s="23" t="s">
        <v>291</v>
      </c>
      <c r="D7" s="23" t="s">
        <v>61</v>
      </c>
      <c r="E7" s="23"/>
      <c r="F7" s="23"/>
      <c r="G7" s="23"/>
      <c r="H7" s="23"/>
      <c r="I7" s="23"/>
      <c r="J7" s="23"/>
      <c r="K7" s="23" t="s">
        <v>285</v>
      </c>
      <c r="L7" s="23" t="s">
        <v>292</v>
      </c>
      <c r="M7" s="23" t="s">
        <v>293</v>
      </c>
      <c r="N7" s="23" t="s">
        <v>294</v>
      </c>
    </row>
    <row r="8" ht="15">
      <c r="A8" s="21" t="s">
        <v>295</v>
      </c>
      <c r="B8" s="21" t="s">
        <v>296</v>
      </c>
      <c r="C8" s="22" t="s">
        <v>297</v>
      </c>
      <c r="D8" s="22" t="s">
        <v>61</v>
      </c>
      <c r="E8" s="22"/>
      <c r="F8" s="22"/>
      <c r="G8" s="22"/>
      <c r="H8" s="22"/>
      <c r="I8" s="22"/>
      <c r="J8" s="22"/>
      <c r="K8" s="23" t="s">
        <v>298</v>
      </c>
      <c r="L8" s="23" t="s">
        <v>299</v>
      </c>
      <c r="M8" s="23" t="s">
        <v>300</v>
      </c>
      <c r="N8" s="23" t="s">
        <v>231</v>
      </c>
    </row>
    <row r="9" ht="15">
      <c r="A9" s="24" t="s">
        <v>301</v>
      </c>
      <c r="B9" s="24" t="s">
        <v>302</v>
      </c>
      <c r="C9" s="23" t="s">
        <v>303</v>
      </c>
      <c r="D9" s="23" t="s">
        <v>86</v>
      </c>
      <c r="E9" s="23"/>
      <c r="F9" s="23"/>
      <c r="G9" s="23"/>
      <c r="H9" s="23"/>
      <c r="I9" s="23"/>
      <c r="J9" s="23"/>
      <c r="K9" s="23" t="s">
        <v>304</v>
      </c>
      <c r="L9" s="23" t="s">
        <v>299</v>
      </c>
      <c r="M9" s="23" t="s">
        <v>305</v>
      </c>
      <c r="N9" s="23" t="s">
        <v>288</v>
      </c>
    </row>
    <row r="10" ht="15">
      <c r="A10" s="21" t="s">
        <v>306</v>
      </c>
      <c r="B10" s="21" t="s">
        <v>307</v>
      </c>
      <c r="C10" s="22" t="s">
        <v>308</v>
      </c>
      <c r="D10" s="22" t="s">
        <v>61</v>
      </c>
      <c r="E10" s="22"/>
      <c r="F10" s="22"/>
      <c r="G10" s="22"/>
      <c r="H10" s="22"/>
      <c r="I10" s="22"/>
      <c r="J10" s="22"/>
      <c r="K10" s="23" t="s">
        <v>285</v>
      </c>
      <c r="L10" s="23" t="s">
        <v>309</v>
      </c>
      <c r="M10" s="23" t="s">
        <v>310</v>
      </c>
      <c r="N10" s="23" t="s">
        <v>231</v>
      </c>
    </row>
  </sheetData>
  <autoFilter ref="A3:N10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E60006-0084-4639-84E0-00CD002800AC}" type="list" allowBlank="1" error="Select a CMMI level" errorStyle="stop" errorTitle="Invalid" imeMode="noControl" operator="between" showDropDown="0" showErrorMessage="0" showInputMessage="0">
          <x14:formula1>
            <xm:f>"1 - Initial,2 - Managed,3 - Defined,4 - Quantitatively Managed,5 - Optimizing"</xm:f>
          </x14:formula1>
          <x14:formula2>
            <xm:f>0</xm:f>
          </x14:formula2>
          <xm:sqref>E4:E12</xm:sqref>
        </x14:dataValidation>
        <x14:dataValidation xr:uid="{00D100BE-0074-43F1-909E-001000B70032}" type="list" allowBlank="1" errorStyle="stop" imeMode="noControl" operator="between" showDropDown="0" showErrorMessage="0" showInputMessage="0">
          <x14:formula1>
            <xm:f>"Not Started,In Progress,Implemented,Verified,Not Applicable"</xm:f>
          </x14:formula1>
          <x14:formula2>
            <xm:f>0</xm:f>
          </x14:formula2>
          <xm:sqref>F4:F12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onlyoffice/9.3.1.10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dc:language>en-US</dc:language>
  <cp:lastModifiedBy>Sébastien  POITRASSON</cp:lastModifiedBy>
  <cp:revision>2</cp:revision>
  <dcterms:created xsi:type="dcterms:W3CDTF">2026-04-08T12:27:43Z</dcterms:created>
  <dcterms:modified xsi:type="dcterms:W3CDTF">2026-04-09T12:26:57Z</dcterms:modified>
</cp:coreProperties>
</file>