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workbookProtection/>
  <bookViews>
    <workbookView xWindow="360" yWindow="15" windowWidth="20955" windowHeight="9720" activeTab="1" showHorizontalScroll="1" showVerticalScroll="1"/>
  </bookViews>
  <sheets>
    <sheet name="A propos" sheetId="1" state="visible" r:id="rId1"/>
    <sheet name="Instructions" sheetId="2" state="visible" r:id="rId2"/>
    <sheet name="Tableau de bord" sheetId="3" state="visible" r:id="rId3"/>
    <sheet name="D1 - Assets" sheetId="4" state="visible" r:id="rId4"/>
    <sheet name="D2 - Data Protection" sheetId="5" state="visible" r:id="rId5"/>
    <sheet name="D3 - Backup" sheetId="6" state="visible" r:id="rId6"/>
    <sheet name="D4 - Access Control" sheetId="7" state="visible" r:id="rId7"/>
    <sheet name="D5 - Vulnerability Mgmt" sheetId="8" state="visible" r:id="rId8"/>
    <sheet name="D6 - Incident Mgmt" sheetId="9" state="visible" r:id="rId9"/>
    <sheet name="D7 - Compliance" sheetId="10" state="visible" r:id="rId10"/>
    <sheet name="TPSA-02 - Risk Dialogue" sheetId="11" state="visible" r:id="rId11"/>
  </sheets>
  <definedNames>
    <definedName name="_xlnm._FilterDatabase" localSheetId="3" hidden="1">'D1 - Assets'!$A$3:$N$11</definedName>
    <definedName name="_xlnm._FilterDatabase" localSheetId="4" hidden="1">'D2 - Data Protection'!$A$3:$N$11</definedName>
    <definedName name="_xlnm._FilterDatabase" localSheetId="5" hidden="1">'D3 - Backup'!$A$3:$N$12</definedName>
    <definedName name="_xlnm._FilterDatabase" localSheetId="6" hidden="1">'D4 - Access Control'!$A$3:$N$10</definedName>
    <definedName name="_xlnm._FilterDatabase" localSheetId="7" hidden="1">'D5 - Vulnerability Mgmt'!$A$3:$N$10</definedName>
    <definedName name="_xlnm._FilterDatabase" localSheetId="8" hidden="1">'D6 - Incident Mgmt'!$A$3:$N$10</definedName>
    <definedName name="_xlnm._FilterDatabase" localSheetId="9" hidden="1">'D7 - Compliance'!$A$3:$N$9</definedName>
    <definedName name="_xlnm._FilterDatabase" localSheetId="10" hidden="1">'TPSA-02 - Risk Dialogue'!$A$3:$N$10</definedName>
    <definedName name="_xlnm._FilterDatabase" localSheetId="3" hidden="1">'D1 - Assets'!$A$3:$N$11</definedName>
    <definedName name="_xlnm._FilterDatabase" localSheetId="4" hidden="1">'D2 - Data Protection'!$A$3:$N$11</definedName>
    <definedName name="_xlnm._FilterDatabase" localSheetId="5" hidden="1">'D3 - Backup'!$A$3:$N$12</definedName>
    <definedName name="_xlnm._FilterDatabase" localSheetId="6" hidden="1">'D4 - Access Control'!$A$3:$N$10</definedName>
    <definedName name="_xlnm._FilterDatabase" localSheetId="7" hidden="1">'D5 - Vulnerability Mgmt'!$A$3:$N$10</definedName>
    <definedName name="_xlnm._FilterDatabase" localSheetId="8" hidden="1">'D6 - Incident Mgmt'!$A$3:$N$10</definedName>
    <definedName name="_xlnm._FilterDatabase" localSheetId="9" hidden="1">'D7 - Compliance'!$A$3:$N$9</definedName>
    <definedName name="_xlnm._FilterDatabase" localSheetId="10" hidden="1">'TPSA-02 - Risk Dialogue'!$A$3:$N$10</definedName>
  </definedNames>
  <calcPr refMode="A1" iterate="0" iterateCount="100" iterateDelta="0.000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<sst xmlns="http://schemas.openxmlformats.org/spreadsheetml/2006/main" count="372" uniqueCount="372">
  <si>
    <r>
      <rPr>
        <b/>
        <sz val="10"/>
        <color rgb="FF666666"/>
        <rFont val="Arial"/>
      </rPr>
      <t xml:space="preserve">Author: </t>
    </r>
    <r>
      <rPr>
        <b/>
        <sz val="10"/>
        <color rgb="FF2D2D2D"/>
        <rFont val="Arial"/>
      </rPr>
      <t xml:space="preserve">Sébastien Poitrasson, </t>
    </r>
    <r>
      <rPr>
        <b/>
        <sz val="10"/>
        <color rgb="FF666666"/>
        <rFont val="Arial"/>
      </rPr>
      <t xml:space="preserve">Arthur Koenig Consulting</t>
    </r>
  </si>
  <si>
    <t xml:space="preserve">Licence : TPSA Framework is licensed under CC BY-NC-ND 4.1</t>
  </si>
  <si>
    <t xml:space="preserve">TPSA Déclaration d'Applicabilité et Feuille de Maturité</t>
  </si>
  <si>
    <t xml:space="preserve">Version 0.1 — Avril 2026 — PROJET POUR DISCUSSION</t>
  </si>
  <si>
    <t xml:space="preserve">Sébastien Poitrasson, Arthur Koenig, CC BY-NC-ND 4.0</t>
  </si>
  <si>
    <t xml:space="preserve">Cette feuille de travail est l'outil opérationnel pour la mise en œuvre du TPSA et la préparation aux audits.</t>
  </si>
  <si>
    <t xml:space="preserve">Un onglet par domaine TPSA-01 (D1–D7), un onglet pour TPSA-02 (Protocole de Dialogue de Risque), et un onglet Tableau de bord.</t>
  </si>
  <si>
    <t xml:space="preserve">Définition des colonnes :</t>
  </si>
  <si>
    <t xml:space="preserve">• Réf. TPSA : identifiant unique du champ dans la spécification TPSA.</t>
  </si>
  <si>
    <t xml:space="preserve">• Nom du champ : nom de l'exigence TPSA.</t>
  </si>
  <si>
    <t xml:space="preserve">• Description : description complète issue de la spécification TPSA.</t>
  </si>
  <si>
    <t xml:space="preserve">• Requis au niveau : niveau TPSA minimum auquel ce champ est obligatoire (Basic/Enhanced/Full).</t>
  </si>
  <si>
    <t xml:space="preserve">• Niveau CMMI : votre auto-évaluation du niveau de maturité pour ce contrôle (1=Initial, 2=Géré, 3=Défini, 4=Géré quantitativement, 5=Optimisé).</t>
  </si>
  <si>
    <t xml:space="preserve">• Statut de mise en œuvre : état actuel (Non démarré / En cours / Mis en œuvre / Vérifié).</t>
  </si>
  <si>
    <t xml:space="preserve">• Responsable : personne ou équipe responsable de ce contrôle.</t>
  </si>
  <si>
    <t xml:space="preserve">• Référence de preuve : document, système ou artefact démontrant la mise en œuvre.</t>
  </si>
  <si>
    <t xml:space="preserve">• Commentaire : tout contexte ou note supplémentaire.</t>
  </si>
  <si>
    <t xml:space="preserve">• Exception / Justification : obligatoire quand le statut est « Non applicable ». Expliquer pourquoi.</t>
  </si>
  <si>
    <t xml:space="preserve">• CIS v8 / ISO 27001 / DORA / NIS2 : correspondances réglementaires issues de TPSA-03.</t>
  </si>
  <si>
    <t xml:space="preserve">Niveaux de maturité CMMI :</t>
  </si>
  <si>
    <t xml:space="preserve">1 - Initial : ad hoc, imprévisible, réactif.</t>
  </si>
  <si>
    <t xml:space="preserve">2 - Géré : planifié, exécuté, surveillé au niveau projet.</t>
  </si>
  <si>
    <t xml:space="preserve">3 - Défini : processus standardisés, proactif.</t>
  </si>
  <si>
    <t xml:space="preserve">4 - Géré quantitativement : mesuré, contrôlé avec des métriques.</t>
  </si>
  <si>
    <t xml:space="preserve">5 - Optimisé : amélioration continue, innovation.</t>
  </si>
  <si>
    <t xml:space="preserve">Couverture par domaine</t>
  </si>
  <si>
    <t>Domaine</t>
  </si>
  <si>
    <t xml:space="preserve">Total contrôles</t>
  </si>
  <si>
    <t xml:space="preserve">Non démarré</t>
  </si>
  <si>
    <t xml:space="preserve">En cours</t>
  </si>
  <si>
    <t xml:space="preserve">Mis en œuvre</t>
  </si>
  <si>
    <t>Vérifié</t>
  </si>
  <si>
    <t>Exceptions</t>
  </si>
  <si>
    <t xml:space="preserve">Couverture %</t>
  </si>
  <si>
    <t xml:space="preserve">CMMI moy.</t>
  </si>
  <si>
    <t xml:space="preserve">D1 : Inventaire des actifs et cartographie des données</t>
  </si>
  <si>
    <t xml:space="preserve">D2 : Protection des données</t>
  </si>
  <si>
    <t xml:space="preserve">D3 : Sauvegarde et restauration</t>
  </si>
  <si>
    <t xml:space="preserve">D4 : Contrôle d'accès et gestion des identités</t>
  </si>
  <si>
    <t xml:space="preserve">D5 : Gestion des vulnérabilités et tests</t>
  </si>
  <si>
    <t xml:space="preserve">D6 : Gestion des incidents et notification</t>
  </si>
  <si>
    <t xml:space="preserve">D7 : Conformité et statut de certification</t>
  </si>
  <si>
    <t xml:space="preserve">TPSA-02 : Protocole de Dialogue de Risque</t>
  </si>
  <si>
    <t xml:space="preserve">Maturité TPSA globale</t>
  </si>
  <si>
    <t xml:space="preserve">Réf. TPSA</t>
  </si>
  <si>
    <t xml:space="preserve">Nom du champ</t>
  </si>
  <si>
    <t>Description</t>
  </si>
  <si>
    <t xml:space="preserve">Requis au niveau</t>
  </si>
  <si>
    <t xml:space="preserve">Niveau CMMI</t>
  </si>
  <si>
    <t>Statut</t>
  </si>
  <si>
    <t>Responsable</t>
  </si>
  <si>
    <t xml:space="preserve">Réf. preuve</t>
  </si>
  <si>
    <t>Commentaire</t>
  </si>
  <si>
    <t xml:space="preserve">Exception / Justification</t>
  </si>
  <si>
    <t xml:space="preserve">CIS Controls v8</t>
  </si>
  <si>
    <t xml:space="preserve">ISO 27001:2022</t>
  </si>
  <si>
    <t>DORA</t>
  </si>
  <si>
    <t>NIS2</t>
  </si>
  <si>
    <t>D1-01</t>
  </si>
  <si>
    <t xml:space="preserve">Registre des actifs</t>
  </si>
  <si>
    <t xml:space="preserve">List of all assets involved in client data processing: ID, name, type, description.</t>
  </si>
  <si>
    <t>M</t>
  </si>
  <si>
    <t xml:space="preserve">1.1, 1.2</t>
  </si>
  <si>
    <t xml:space="preserve">A.5.9, A.5.10</t>
  </si>
  <si>
    <t xml:space="preserve">Art. 28(3)</t>
  </si>
  <si>
    <t xml:space="preserve">Art. 21(2)(a)</t>
  </si>
  <si>
    <t>D1-02</t>
  </si>
  <si>
    <t xml:space="preserve">Localisation des actifs</t>
  </si>
  <si>
    <t xml:space="preserve">Geographical and logical location per asset: country, region, DC, network zone, cloud region/AZ.</t>
  </si>
  <si>
    <t>1.1</t>
  </si>
  <si>
    <t xml:space="preserve">A.5.9, A.8.1</t>
  </si>
  <si>
    <t xml:space="preserve">Art. 28(7)(a)</t>
  </si>
  <si>
    <t xml:space="preserve">Art. 21(2)(d)</t>
  </si>
  <si>
    <t>D1-03</t>
  </si>
  <si>
    <t xml:space="preserve">Modèle d'hébergement</t>
  </si>
  <si>
    <t xml:space="preserve">DEDICATED or SHARED per asset. If SHARED: isolation mechanism description.</t>
  </si>
  <si>
    <t>A.8.22</t>
  </si>
  <si>
    <t xml:space="preserve">Art. 28(7)(b)</t>
  </si>
  <si>
    <t>D1-04</t>
  </si>
  <si>
    <t xml:space="preserve">Types de données hébergées</t>
  </si>
  <si>
    <t xml:space="preserve">Categories of client data per asset (personal, financial, health, credentials, logs, metadata).</t>
  </si>
  <si>
    <t>3.2</t>
  </si>
  <si>
    <t xml:space="preserve">A.5.12, A.5.13</t>
  </si>
  <si>
    <t>D1-05</t>
  </si>
  <si>
    <t xml:space="preserve">Diagramme de flux de données</t>
  </si>
  <si>
    <t xml:space="preserve">Reference to data flow diagram showing client data movement between assets.</t>
  </si>
  <si>
    <t xml:space="preserve">C (Enhanced)</t>
  </si>
  <si>
    <t>3.4</t>
  </si>
  <si>
    <t>A.5.14</t>
  </si>
  <si>
    <t>—</t>
  </si>
  <si>
    <t>D1-06</t>
  </si>
  <si>
    <t>Sous-traitants</t>
  </si>
  <si>
    <t xml:space="preserve">List of fourth parties: identity, role, location, contractual controls.</t>
  </si>
  <si>
    <t>C</t>
  </si>
  <si>
    <t>15.2</t>
  </si>
  <si>
    <t>A.5.21</t>
  </si>
  <si>
    <t xml:space="preserve">Art. 29</t>
  </si>
  <si>
    <t>D1-07</t>
  </si>
  <si>
    <t xml:space="preserve">Classification des actifs</t>
  </si>
  <si>
    <t xml:space="preserve">Supplier's classification per asset. Subject to Classification Uplift.</t>
  </si>
  <si>
    <t>3.7</t>
  </si>
  <si>
    <t>D1-08</t>
  </si>
  <si>
    <t xml:space="preserve">Propriétaire de l'actif</t>
  </si>
  <si>
    <t xml:space="preserve">Named role/team responsible for each asset's security and maintenance.</t>
  </si>
  <si>
    <t>1.2</t>
  </si>
  <si>
    <t>A.5.9</t>
  </si>
  <si>
    <t>D2-01</t>
  </si>
  <si>
    <t xml:space="preserve">Chiffrement au repos</t>
  </si>
  <si>
    <t xml:space="preserve">Algorithms, key lengths, scope per asset/data type.</t>
  </si>
  <si>
    <t>3.6</t>
  </si>
  <si>
    <t>A.8.24</t>
  </si>
  <si>
    <t xml:space="preserve">Art. 9(2)</t>
  </si>
  <si>
    <t xml:space="preserve">Art. 21(2)(h)</t>
  </si>
  <si>
    <t>D2-02</t>
  </si>
  <si>
    <t xml:space="preserve">Chiffrement en transit</t>
  </si>
  <si>
    <t xml:space="preserve">Protocols (TLS version, cipher suites), scope, certificate management.</t>
  </si>
  <si>
    <t>3.10</t>
  </si>
  <si>
    <t xml:space="preserve">A.8.24, A.5.14</t>
  </si>
  <si>
    <t>D2-03</t>
  </si>
  <si>
    <t xml:space="preserve">Gestion des clés</t>
  </si>
  <si>
    <t xml:space="preserve">Key generation, storage (HSM/KMS), rotation, access controls, BYOK/HYOK.</t>
  </si>
  <si>
    <t xml:space="preserve">3.6, 3.10</t>
  </si>
  <si>
    <t>D2-04</t>
  </si>
  <si>
    <t xml:space="preserve">Ségrégation des données</t>
  </si>
  <si>
    <t xml:space="preserve">Isolation mechanisms in multi-tenant: DB-level, schema, encryption, app-level.</t>
  </si>
  <si>
    <t xml:space="preserve">C (Shared)</t>
  </si>
  <si>
    <t>3.12</t>
  </si>
  <si>
    <t>D2-05</t>
  </si>
  <si>
    <t xml:space="preserve">Politique de conservation</t>
  </si>
  <si>
    <t xml:space="preserve">Retention periods by data type, legal basis, deletion process at end.</t>
  </si>
  <si>
    <t>3.1</t>
  </si>
  <si>
    <t>A.5.33</t>
  </si>
  <si>
    <t xml:space="preserve">Art. 28(7)(d)</t>
  </si>
  <si>
    <t>D2-06</t>
  </si>
  <si>
    <t xml:space="preserve">Processus de suppression</t>
  </si>
  <si>
    <t xml:space="preserve">Secure deletion method, verification, timeline from request to completion.</t>
  </si>
  <si>
    <t xml:space="preserve">A.8.10, A.7.14</t>
  </si>
  <si>
    <t xml:space="preserve">Art. 28(7)(d), 28(8)</t>
  </si>
  <si>
    <t>D2-07</t>
  </si>
  <si>
    <t xml:space="preserve">Schéma de classification</t>
  </si>
  <si>
    <t xml:space="preserve">Supplier's classification levels and definitions. Baseline for Uplift.</t>
  </si>
  <si>
    <t>D2-08</t>
  </si>
  <si>
    <t xml:space="preserve">Transferts transfrontaliers</t>
  </si>
  <si>
    <t xml:space="preserve">SCCs, adequacy decisions, BCRs for international data transfers.</t>
  </si>
  <si>
    <t>D3-01</t>
  </si>
  <si>
    <t xml:space="preserve">Politique de sauvegarde</t>
  </si>
  <si>
    <t xml:space="preserve">Scope, frequency, type (full/incr/diff), retention period.</t>
  </si>
  <si>
    <t>11.2</t>
  </si>
  <si>
    <t>A.8.13</t>
  </si>
  <si>
    <t xml:space="preserve">Art. 11(1), 12</t>
  </si>
  <si>
    <t xml:space="preserve">Art. 21(2)(c)</t>
  </si>
  <si>
    <t>D3-02</t>
  </si>
  <si>
    <t xml:space="preserve">Localisation des sauvegardes</t>
  </si>
  <si>
    <t xml:space="preserve">Geographic/logical location, distance from primary, offline/air-gap status.</t>
  </si>
  <si>
    <t xml:space="preserve">Art. 12(2)</t>
  </si>
  <si>
    <t>D3-03</t>
  </si>
  <si>
    <t xml:space="preserve">Chiffrement des sauvegardes</t>
  </si>
  <si>
    <t xml:space="preserve">Encryption standards and key management for backup data.</t>
  </si>
  <si>
    <t>11.3</t>
  </si>
  <si>
    <t xml:space="preserve">A.8.13, A.8.24</t>
  </si>
  <si>
    <t>D3-04</t>
  </si>
  <si>
    <t xml:space="preserve">RTO déclaré</t>
  </si>
  <si>
    <t xml:space="preserve">Recovery Time Objective per service/asset.</t>
  </si>
  <si>
    <t>11.1</t>
  </si>
  <si>
    <t>A.5.29</t>
  </si>
  <si>
    <t xml:space="preserve">Art. 11(4)</t>
  </si>
  <si>
    <t>D3-05</t>
  </si>
  <si>
    <t xml:space="preserve">RPO déclaré</t>
  </si>
  <si>
    <t xml:space="preserve">Recovery Point Objective per service/asset.</t>
  </si>
  <si>
    <t>D3-06</t>
  </si>
  <si>
    <t xml:space="preserve">Dernier test de restauration</t>
  </si>
  <si>
    <t xml:space="preserve">Date, scope, outcome (success/partial/fail), issues identified.</t>
  </si>
  <si>
    <t>11.5</t>
  </si>
  <si>
    <t xml:space="preserve">A.8.13, A.5.30</t>
  </si>
  <si>
    <t xml:space="preserve">Art. 11(6), 12(2)</t>
  </si>
  <si>
    <t>D3-07</t>
  </si>
  <si>
    <t xml:space="preserve">Fréquence des tests</t>
  </si>
  <si>
    <t xml:space="preserve">Monthly, quarterly, semi-annually, annually.</t>
  </si>
  <si>
    <t>A.5.30</t>
  </si>
  <si>
    <t xml:space="preserve">Art. 11(6)</t>
  </si>
  <si>
    <t>D3-08</t>
  </si>
  <si>
    <t xml:space="preserve">Réf. plan de reprise</t>
  </si>
  <si>
    <t xml:space="preserve">Reference to DR plan applicable to client services.</t>
  </si>
  <si>
    <t xml:space="preserve">A.5.29, A.5.30</t>
  </si>
  <si>
    <t xml:space="preserve">Art. 11(1)–(3)</t>
  </si>
  <si>
    <t>D3-09</t>
  </si>
  <si>
    <t xml:space="preserve">Résultats tests PRA</t>
  </si>
  <si>
    <t xml:space="preserve">Date and outcome of most recent DR test/exercise.</t>
  </si>
  <si>
    <t xml:space="preserve">Art. 11(6), 25</t>
  </si>
  <si>
    <t>D4-01</t>
  </si>
  <si>
    <t xml:space="preserve">Mécanismes d'authentification</t>
  </si>
  <si>
    <t xml:space="preserve">MFA type, password policy, SSO, certificate-based auth.</t>
  </si>
  <si>
    <t xml:space="preserve">6.3, 6.5</t>
  </si>
  <si>
    <t>A.8.5</t>
  </si>
  <si>
    <t xml:space="preserve">Art. 9(4)(c)</t>
  </si>
  <si>
    <t xml:space="preserve">Art. 21(2)(j)</t>
  </si>
  <si>
    <t>D4-02</t>
  </si>
  <si>
    <t xml:space="preserve">Gestion des accès à privilèges</t>
  </si>
  <si>
    <t xml:space="preserve">PAM tooling, session recording, JIT access, break-glass.</t>
  </si>
  <si>
    <t xml:space="preserve">5.4, 6.5</t>
  </si>
  <si>
    <t>A.8.2</t>
  </si>
  <si>
    <t xml:space="preserve">Art. 21(2)(i)</t>
  </si>
  <si>
    <t>D4-03</t>
  </si>
  <si>
    <t xml:space="preserve">Cycle de revue des accès</t>
  </si>
  <si>
    <t xml:space="preserve">Frequency, scope, last review date and outcome.</t>
  </si>
  <si>
    <t xml:space="preserve">5.1, 5.3</t>
  </si>
  <si>
    <t>A.5.18</t>
  </si>
  <si>
    <t xml:space="preserve">Art. 9(4)(b)</t>
  </si>
  <si>
    <t>D4-04</t>
  </si>
  <si>
    <t xml:space="preserve">Politique de moindre privilège</t>
  </si>
  <si>
    <t xml:space="preserve">RBAC/ABAC, segregation of duties, default-deny.</t>
  </si>
  <si>
    <t xml:space="preserve">5.4, 6.8</t>
  </si>
  <si>
    <t xml:space="preserve">A.5.15, A.8.3</t>
  </si>
  <si>
    <t xml:space="preserve">Art. 9(4)(a)</t>
  </si>
  <si>
    <t>D4-05</t>
  </si>
  <si>
    <t xml:space="preserve">Accès exposés au client</t>
  </si>
  <si>
    <t xml:space="preserve">API auth, portal security, admin console, IP whitelisting.</t>
  </si>
  <si>
    <t>6.7</t>
  </si>
  <si>
    <t xml:space="preserve">A.5.15, A.8.5</t>
  </si>
  <si>
    <t xml:space="preserve">Art. 28(7)(c)</t>
  </si>
  <si>
    <t>D4-06</t>
  </si>
  <si>
    <t xml:space="preserve">Accès des tiers</t>
  </si>
  <si>
    <t xml:space="preserve">Controls on supplier's own contractors/vendors access.</t>
  </si>
  <si>
    <t>15.3</t>
  </si>
  <si>
    <t xml:space="preserve">A.5.19, A.5.20</t>
  </si>
  <si>
    <t>D4-07</t>
  </si>
  <si>
    <t xml:space="preserve">Journalisation et surveillance</t>
  </si>
  <si>
    <t xml:space="preserve">Access event logging, retention, monitoring, client log availability.</t>
  </si>
  <si>
    <t xml:space="preserve">8.2, 8.5</t>
  </si>
  <si>
    <t xml:space="preserve">A.8.15, A.8.16</t>
  </si>
  <si>
    <t xml:space="preserve">Art. 10</t>
  </si>
  <si>
    <t xml:space="preserve">Art. 21(2)(b)</t>
  </si>
  <si>
    <t>D5-01</t>
  </si>
  <si>
    <t xml:space="preserve">Scan de vulnérabilités</t>
  </si>
  <si>
    <t xml:space="preserve">Tools, frequency, scope (int/ext, infra/app), remediation SLA.</t>
  </si>
  <si>
    <t xml:space="preserve">7.1, 7.5, 7.6</t>
  </si>
  <si>
    <t>A.8.8</t>
  </si>
  <si>
    <t xml:space="preserve">Art. 9(1)</t>
  </si>
  <si>
    <t xml:space="preserve">Art. 21(2)(e)</t>
  </si>
  <si>
    <t>D5-02</t>
  </si>
  <si>
    <t xml:space="preserve">Gestion des correctifs</t>
  </si>
  <si>
    <t xml:space="preserve">Patch SLAs by severity, exception process.</t>
  </si>
  <si>
    <t xml:space="preserve">7.3, 7.4</t>
  </si>
  <si>
    <t xml:space="preserve">A.8.8, A.8.19</t>
  </si>
  <si>
    <t xml:space="preserve">Art. 9(2), 7(1)</t>
  </si>
  <si>
    <t>D5-03</t>
  </si>
  <si>
    <t xml:space="preserve">Tests d'intrusion</t>
  </si>
  <si>
    <t xml:space="preserve">Scope, methodology, frequency, provider, last test date/outcome.</t>
  </si>
  <si>
    <t xml:space="preserve">18.2, 18.3</t>
  </si>
  <si>
    <t xml:space="preserve">A.8.8, A.5.36</t>
  </si>
  <si>
    <t xml:space="preserve">Art. 25, 26</t>
  </si>
  <si>
    <t>D5-04</t>
  </si>
  <si>
    <t xml:space="preserve">Remédiation pentest</t>
  </si>
  <si>
    <t xml:space="preserve">Findings by severity, remediated count, accepted count, timeline.</t>
  </si>
  <si>
    <t>7.6</t>
  </si>
  <si>
    <t xml:space="preserve">Art. 25, 26(8)</t>
  </si>
  <si>
    <t>D5-05</t>
  </si>
  <si>
    <t xml:space="preserve">Bug Bounty / VDP</t>
  </si>
  <si>
    <t xml:space="preserve">Bug bounty or vulnerability disclosure program details.</t>
  </si>
  <si>
    <t>O</t>
  </si>
  <si>
    <t>7.1</t>
  </si>
  <si>
    <t>D5-06</t>
  </si>
  <si>
    <t xml:space="preserve">Disponibilité SBOM</t>
  </si>
  <si>
    <t xml:space="preserve">Software Bill of Materials maintained and available.</t>
  </si>
  <si>
    <t xml:space="preserve">C (Full)</t>
  </si>
  <si>
    <t xml:space="preserve">2.6, 16.4</t>
  </si>
  <si>
    <t xml:space="preserve">A.8.19, A.5.21</t>
  </si>
  <si>
    <t>D5-07</t>
  </si>
  <si>
    <t xml:space="preserve">Préparation TIBER-EU</t>
  </si>
  <si>
    <t xml:space="preserve">Participation history or readiness for TLPT exercises.</t>
  </si>
  <si>
    <t>A.5.36</t>
  </si>
  <si>
    <t xml:space="preserve">Art. 26(1)–(4)</t>
  </si>
  <si>
    <t>D6-01</t>
  </si>
  <si>
    <t xml:space="preserve">Capacités de détection</t>
  </si>
  <si>
    <t xml:space="preserve">SIEM, EDR, NDR, SOC coverage, MTTD.</t>
  </si>
  <si>
    <t xml:space="preserve">13.1, 13.3</t>
  </si>
  <si>
    <t>D6-02</t>
  </si>
  <si>
    <t xml:space="preserve">Plan de réponse aux incidents</t>
  </si>
  <si>
    <t xml:space="preserve">Classification scheme, escalation matrix, roles.</t>
  </si>
  <si>
    <t xml:space="preserve">17.1, 17.2</t>
  </si>
  <si>
    <t xml:space="preserve">A.5.24, A.5.25</t>
  </si>
  <si>
    <t xml:space="preserve">Art. 17</t>
  </si>
  <si>
    <t>D6-03</t>
  </si>
  <si>
    <t xml:space="preserve">SLA de notification client</t>
  </si>
  <si>
    <t xml:space="preserve">Max time from detection to notification by severity. DORA: 4h for major.</t>
  </si>
  <si>
    <t>17.2</t>
  </si>
  <si>
    <t xml:space="preserve">A.5.24, A.5.26</t>
  </si>
  <si>
    <t xml:space="preserve">Art. 19(1)–(4)</t>
  </si>
  <si>
    <t xml:space="preserve">Art. 23</t>
  </si>
  <si>
    <t>D6-04</t>
  </si>
  <si>
    <t xml:space="preserve">Contenu de notification</t>
  </si>
  <si>
    <t xml:space="preserve">Format and minimum content of incident notifications.</t>
  </si>
  <si>
    <t xml:space="preserve">A.5.26, A.5.27</t>
  </si>
  <si>
    <t xml:space="preserve">Art. 19(4)</t>
  </si>
  <si>
    <t xml:space="preserve">Art. 23(3)</t>
  </si>
  <si>
    <t>D6-05</t>
  </si>
  <si>
    <t xml:space="preserve">Revue post-incident</t>
  </si>
  <si>
    <t xml:space="preserve">RCA timeline, corrective actions, lessons learned, client sharing.</t>
  </si>
  <si>
    <t>17.8</t>
  </si>
  <si>
    <t>A.5.27</t>
  </si>
  <si>
    <t xml:space="preserve">Art. 17(3)(e)</t>
  </si>
  <si>
    <t>D6-06</t>
  </si>
  <si>
    <t xml:space="preserve">Historique incidents (24m)</t>
  </si>
  <si>
    <t xml:space="preserve">Summary of incidents affecting client data in last 24 months.</t>
  </si>
  <si>
    <t>17.9</t>
  </si>
  <si>
    <t xml:space="preserve">Art. 17(3)(e), 28(3)</t>
  </si>
  <si>
    <t>D6-07</t>
  </si>
  <si>
    <t xml:space="preserve">Canal de comm. sécurisé</t>
  </si>
  <si>
    <t xml:space="preserve">Out-of-band communication, escalation contacts, PGP/S/MIME.</t>
  </si>
  <si>
    <t xml:space="preserve">A.5.14, A.5.24</t>
  </si>
  <si>
    <t xml:space="preserve">Art. 17(3)(c)</t>
  </si>
  <si>
    <t>D7-01</t>
  </si>
  <si>
    <t xml:space="preserve">Certifications détenues</t>
  </si>
  <si>
    <t xml:space="preserve">Current certifications: standard, scope, issuing body, validity.</t>
  </si>
  <si>
    <t>15.1</t>
  </si>
  <si>
    <t>A.5.22</t>
  </si>
  <si>
    <t xml:space="preserve">Art. 28(4)</t>
  </si>
  <si>
    <t>D7-02</t>
  </si>
  <si>
    <t xml:space="preserve">Périmètre de certification</t>
  </si>
  <si>
    <t xml:space="preserve">What is and is not covered by each certification.</t>
  </si>
  <si>
    <t xml:space="preserve">Art. 28(4)(b)</t>
  </si>
  <si>
    <t>D7-03</t>
  </si>
  <si>
    <t xml:space="preserve">Synthèse des constats d'audit</t>
  </si>
  <si>
    <t xml:space="preserve">Last audit findings: NC count by type, corrective actions status.</t>
  </si>
  <si>
    <t>15.4</t>
  </si>
  <si>
    <t xml:space="preserve">A.5.22, A.5.35</t>
  </si>
  <si>
    <t>D7-04</t>
  </si>
  <si>
    <t xml:space="preserve">Statut réglementaire</t>
  </si>
  <si>
    <t xml:space="preserve">Compliance with DORA, NIS2, GDPR, sector-specific.</t>
  </si>
  <si>
    <t xml:space="preserve">A.5.31, A.5.36</t>
  </si>
  <si>
    <t xml:space="preserve">Art. 28(2)</t>
  </si>
  <si>
    <t xml:space="preserve">Art. 21(1)</t>
  </si>
  <si>
    <t>D7-05</t>
  </si>
  <si>
    <t xml:space="preserve">Exclusions et écarts</t>
  </si>
  <si>
    <t xml:space="preserve">Known gaps in certification or compliance coverage.</t>
  </si>
  <si>
    <t>D7-06</t>
  </si>
  <si>
    <t xml:space="preserve">Couverture d'assurance</t>
  </si>
  <si>
    <t xml:space="preserve">Cyber insurance: carrier, limits, scope.</t>
  </si>
  <si>
    <t>RSC</t>
  </si>
  <si>
    <t xml:space="preserve">Carte de Scénario de Risque</t>
  </si>
  <si>
    <t xml:space="preserve">Capacity to receive, process and respond to client RSCs.</t>
  </si>
  <si>
    <t>Enhanced</t>
  </si>
  <si>
    <t xml:space="preserve">15.3, 17.6</t>
  </si>
  <si>
    <t xml:space="preserve">A.5.19, 8.1</t>
  </si>
  <si>
    <t xml:space="preserve">Art. 28(1)(a), 26(2)</t>
  </si>
  <si>
    <t xml:space="preserve">Art. 21(2)(a),(d)</t>
  </si>
  <si>
    <t>SRA</t>
  </si>
  <si>
    <t xml:space="preserve">Évaluation de risque fournisseur</t>
  </si>
  <si>
    <t xml:space="preserve">Formal per-step response to RSC with ATT&amp;CK mapping.</t>
  </si>
  <si>
    <t xml:space="preserve">A.5.22, A.5.23</t>
  </si>
  <si>
    <t xml:space="preserve">Art. 28(3),(6)</t>
  </si>
  <si>
    <t>TEC-SCOPE</t>
  </si>
  <si>
    <t xml:space="preserve">Cadrage TIBER-EU</t>
  </si>
  <si>
    <t xml:space="preserve">Test perimeter definition from Disclosure Card assets.</t>
  </si>
  <si>
    <t>Full</t>
  </si>
  <si>
    <t xml:space="preserve">Art. 26(2)–(4)</t>
  </si>
  <si>
    <t>TEC-EXEC</t>
  </si>
  <si>
    <t xml:space="preserve">Exécution TIBER-EU</t>
  </si>
  <si>
    <t xml:space="preserve">Coordination during TLPT exercises.</t>
  </si>
  <si>
    <t xml:space="preserve">Art. 26(4),(7)</t>
  </si>
  <si>
    <t>TEC-RESULTS</t>
  </si>
  <si>
    <t xml:space="preserve">Résultats TIBER-EU</t>
  </si>
  <si>
    <t xml:space="preserve">Findings, detection performance, remediation, DC update trigger.</t>
  </si>
  <si>
    <t>18.5</t>
  </si>
  <si>
    <t xml:space="preserve">A.5.36, A.5.27</t>
  </si>
  <si>
    <t xml:space="preserve">Art. 26(4),(8)</t>
  </si>
  <si>
    <t>CUR</t>
  </si>
  <si>
    <t xml:space="preserve">Demande de rehaussement</t>
  </si>
  <si>
    <t xml:space="preserve">Client-driven reclassification of shared assets.</t>
  </si>
  <si>
    <t>KRI</t>
  </si>
  <si>
    <t xml:space="preserve">Indicateurs clés de risque</t>
  </si>
  <si>
    <t xml:space="preserve">Publication and monitoring of standardised KRIs.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</si>
</sst>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</font>
    <font>
      <sz val="10.000000"/>
      <name val="Arial"/>
    </font>
    <font>
      <b/>
      <sz val="10.000000"/>
      <color theme="1"/>
      <name val="Arial"/>
    </font>
    <font>
      <b/>
      <sz val="10.000000"/>
      <color rgb="FF666666"/>
      <name val="Arial"/>
    </font>
    <font>
      <sz val="10.000000"/>
      <color rgb="FF666666"/>
      <name val="Arial"/>
    </font>
    <font>
      <b/>
      <sz val="14.000000"/>
      <color rgb="FF1B2A4A"/>
      <name val="Arial"/>
    </font>
    <font>
      <i/>
      <sz val="10.000000"/>
      <color rgb="FF666666"/>
      <name val="Arial"/>
    </font>
    <font>
      <sz val="9.000000"/>
      <color rgb="FF666666"/>
      <name val="Arial"/>
    </font>
    <font>
      <sz val="9.000000"/>
      <color rgb="FF2D2D2D"/>
      <name val="Arial"/>
    </font>
    <font>
      <b/>
      <sz val="11.000000"/>
      <color rgb="FF3B5998"/>
      <name val="Arial"/>
    </font>
    <font>
      <b/>
      <sz val="10.000000"/>
      <color indexed="65"/>
      <name val="Arial"/>
    </font>
    <font>
      <b/>
      <sz val="9.000000"/>
      <color rgb="FF2D2D2D"/>
      <name val="Arial"/>
    </font>
    <font>
      <b/>
      <sz val="10.000000"/>
      <color rgb="FF1B2A4A"/>
      <name val="Arial"/>
    </font>
  </fonts>
  <fills count="5">
    <fill>
      <patternFill patternType="none"/>
    </fill>
    <fill>
      <patternFill patternType="gray125"/>
    </fill>
    <fill>
      <patternFill patternType="solid">
        <fgColor rgb="FF1B2A4A"/>
        <bgColor rgb="FF2D2D2D"/>
      </patternFill>
    </fill>
    <fill>
      <patternFill patternType="solid">
        <fgColor rgb="FFF5F5F5"/>
        <bgColor rgb="FFE8EDF3"/>
      </patternFill>
    </fill>
    <fill>
      <patternFill patternType="solid">
        <fgColor rgb="FFE8EDF3"/>
        <bgColor rgb="FFF5F5F5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7">
    <xf fontId="0" fillId="0" borderId="0" numFmtId="0" xfId="0" applyProtection="0">
      <protection hidden="0" locked="1"/>
    </xf>
    <xf fontId="0" fillId="0" borderId="0" numFmtId="0" xfId="0" applyAlignment="1" applyProtection="0">
      <alignment horizontal="left"/>
      <protection hidden="0" locked="1"/>
    </xf>
    <xf fontId="2" fillId="0" borderId="0" numFmtId="0" xfId="0" applyFont="1" applyAlignment="1" applyProtection="0">
      <alignment horizontal="left"/>
      <protection hidden="0" locked="1"/>
    </xf>
    <xf fontId="3" fillId="0" borderId="0" numFmtId="0" xfId="0" applyFont="1" applyAlignment="1" applyProtection="0">
      <alignment horizontal="left"/>
      <protection hidden="0" locked="1"/>
    </xf>
    <xf fontId="4" fillId="0" borderId="0" numFmtId="0" xfId="0" applyFont="1" applyAlignment="1" applyProtection="0">
      <alignment horizontal="center"/>
      <protection hidden="0" locked="1"/>
    </xf>
    <xf fontId="0" fillId="0" borderId="0" numFmtId="0" xfId="0" applyAlignment="1" applyProtection="0">
      <alignment vertical="center"/>
      <protection hidden="0" locked="1"/>
    </xf>
    <xf fontId="5" fillId="0" borderId="0" numFmtId="0" xfId="0" applyFont="1" applyAlignment="1" applyProtection="0">
      <alignment vertical="center"/>
      <protection hidden="0" locked="1"/>
    </xf>
    <xf fontId="6" fillId="0" borderId="0" numFmtId="0" xfId="0" applyFont="1" applyAlignment="1" applyProtection="0">
      <alignment vertical="center"/>
      <protection hidden="0" locked="1"/>
    </xf>
    <xf fontId="7" fillId="0" borderId="0" numFmtId="0" xfId="0" applyFont="1" applyAlignment="1" applyProtection="0">
      <alignment vertical="center"/>
      <protection hidden="0" locked="1"/>
    </xf>
    <xf fontId="8" fillId="0" borderId="0" numFmtId="0" xfId="0" applyFont="1" applyAlignment="1" applyProtection="0">
      <alignment vertical="center"/>
      <protection hidden="0" locked="1"/>
    </xf>
    <xf fontId="5" fillId="0" borderId="0" numFmtId="0" xfId="0" applyFont="1" applyProtection="0">
      <protection hidden="0" locked="1"/>
    </xf>
    <xf fontId="9" fillId="0" borderId="0" numFmtId="0" xfId="0" applyFont="1" applyProtection="0">
      <protection hidden="0" locked="1"/>
    </xf>
    <xf fontId="10" fillId="2" borderId="1" numFmtId="0" xfId="0" applyFont="1" applyFill="1" applyBorder="1" applyAlignment="1" applyProtection="0">
      <alignment horizontal="center" vertical="center" wrapText="1"/>
      <protection hidden="0" locked="1"/>
    </xf>
    <xf fontId="11" fillId="3" borderId="1" numFmtId="0" xfId="0" applyFont="1" applyFill="1" applyBorder="1" applyProtection="0">
      <protection hidden="0" locked="1"/>
    </xf>
    <xf fontId="8" fillId="3" borderId="1" numFmtId="0" xfId="0" applyFont="1" applyFill="1" applyBorder="1" applyAlignment="1" applyProtection="0">
      <alignment horizontal="center" vertical="center" wrapText="1"/>
      <protection hidden="0" locked="1"/>
    </xf>
    <xf fontId="8" fillId="3" borderId="1" numFmtId="9" xfId="0" applyNumberFormat="1" applyFont="1" applyFill="1" applyBorder="1" applyAlignment="1" applyProtection="0">
      <alignment horizontal="center" vertical="center" wrapText="1"/>
      <protection hidden="0" locked="1"/>
    </xf>
    <xf fontId="11" fillId="0" borderId="1" numFmtId="0" xfId="0" applyFont="1" applyBorder="1" applyProtection="0">
      <protection hidden="0" locked="1"/>
    </xf>
    <xf fontId="8" fillId="0" borderId="1" numFmtId="0" xfId="0" applyFont="1" applyBorder="1" applyAlignment="1" applyProtection="0">
      <alignment horizontal="center" vertical="center" wrapText="1"/>
      <protection hidden="0" locked="1"/>
    </xf>
    <xf fontId="8" fillId="0" borderId="1" numFmtId="9" xfId="0" applyNumberFormat="1" applyFont="1" applyBorder="1" applyAlignment="1" applyProtection="0">
      <alignment horizontal="center" vertical="center" wrapText="1"/>
      <protection hidden="0" locked="1"/>
    </xf>
    <xf fontId="12" fillId="0" borderId="1" numFmtId="0" xfId="0" applyFont="1" applyBorder="1" applyProtection="0">
      <protection hidden="0" locked="1"/>
    </xf>
    <xf fontId="11" fillId="4" borderId="1" numFmtId="0" xfId="0" applyFont="1" applyFill="1" applyBorder="1" applyAlignment="1" applyProtection="0">
      <alignment horizontal="center" vertical="center" wrapText="1"/>
      <protection hidden="0" locked="1"/>
    </xf>
    <xf fontId="11" fillId="4" borderId="1" numFmtId="9" xfId="0" applyNumberFormat="1" applyFont="1" applyFill="1" applyBorder="1" applyAlignment="1" applyProtection="0">
      <alignment horizontal="center" vertical="center" wrapText="1"/>
      <protection hidden="0" locked="1"/>
    </xf>
    <xf fontId="9" fillId="0" borderId="0" numFmtId="0" xfId="0" applyFont="1" applyAlignment="1" applyProtection="0">
      <alignment horizontal="left" vertical="center"/>
      <protection hidden="0" locked="1"/>
    </xf>
    <xf fontId="11" fillId="3" borderId="1" numFmtId="0" xfId="0" applyFont="1" applyFill="1" applyBorder="1" applyAlignment="1" applyProtection="0">
      <alignment horizontal="left" vertical="top" wrapText="1"/>
      <protection hidden="0" locked="1"/>
    </xf>
    <xf fontId="8" fillId="3" borderId="1" numFmtId="0" xfId="0" applyFont="1" applyFill="1" applyBorder="1" applyAlignment="1" applyProtection="0">
      <alignment horizontal="left" vertical="top" wrapText="1"/>
      <protection hidden="0" locked="1"/>
    </xf>
    <xf fontId="8" fillId="0" borderId="1" numFmtId="0" xfId="0" applyFont="1" applyBorder="1" applyAlignment="1" applyProtection="0">
      <alignment horizontal="left" vertical="top" wrapText="1"/>
      <protection hidden="0" locked="1"/>
    </xf>
    <xf fontId="11" fillId="0" borderId="1" numFmtId="0" xfId="0" applyFont="1" applyBorder="1" applyAlignment="1" applyProtection="0">
      <alignment horizontal="left" vertical="top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worksheet" Target="worksheets/sheet10.xml"/><Relationship  Id="rId11" Type="http://schemas.openxmlformats.org/officeDocument/2006/relationships/worksheet" Target="worksheets/sheet11.xml"/><Relationship  Id="rId12" Type="http://schemas.openxmlformats.org/officeDocument/2006/relationships/theme" Target="theme/theme1.xml"/><Relationship  Id="rId13" Type="http://schemas.openxmlformats.org/officeDocument/2006/relationships/sharedStrings" Target="sharedStrings.xml"/><Relationship  Id="rId14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2585123" cy="1460592"/>
    <xdr:pic>
      <xdr:nvPicPr>
        <xdr:cNvPr id="1669090449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rot="0" flipH="0" flipV="0">
          <a:off x="0" y="0"/>
          <a:ext cx="2585124" cy="1460593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</xdr:row>
      <xdr:rowOff>371473</xdr:rowOff>
    </xdr:from>
    <xdr:ext cx="2933699" cy="1083024"/>
    <xdr:pic>
      <xdr:nvPicPr>
        <xdr:cNvPr id="1974354416" name=""/>
        <xdr:cNvPicPr>
          <a:picLocks noChangeAspect="1"/>
        </xdr:cNvPicPr>
      </xdr:nvPicPr>
      <xdr:blipFill rotWithShape="1">
        <a:blip r:embed="rId2"/>
        <a:stretch/>
      </xdr:blipFill>
      <xdr:spPr bwMode="auto">
        <a:xfrm flipH="0" flipV="0">
          <a:off x="0" y="2600324"/>
          <a:ext cx="2933699" cy="1083024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customWidth="1" min="1" max="1" width="118.140625"/>
  </cols>
  <sheetData>
    <row r="1" ht="131.25" customHeight="1">
      <c r="A1" s="1"/>
    </row>
    <row r="2" ht="44.25" customHeight="1">
      <c r="A2" s="2" t="s">
        <v>0</v>
      </c>
    </row>
    <row r="3" ht="29.25" customHeight="1">
      <c r="A3" s="3" t="s">
        <v>1</v>
      </c>
    </row>
    <row r="4" ht="105" customHeight="1">
      <c r="A4" s="4"/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2" t="s">
        <v>41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ht="23.850000000000001">
      <c r="A3" s="12" t="s">
        <v>44</v>
      </c>
      <c r="B3" s="12" t="s">
        <v>45</v>
      </c>
      <c r="C3" s="12" t="s">
        <v>46</v>
      </c>
      <c r="D3" s="12" t="s">
        <v>47</v>
      </c>
      <c r="E3" s="12" t="s">
        <v>48</v>
      </c>
      <c r="F3" s="12" t="s">
        <v>49</v>
      </c>
      <c r="G3" s="12" t="s">
        <v>50</v>
      </c>
      <c r="H3" s="12" t="s">
        <v>51</v>
      </c>
      <c r="I3" s="12" t="s">
        <v>52</v>
      </c>
      <c r="J3" s="12" t="s">
        <v>53</v>
      </c>
      <c r="K3" s="12" t="s">
        <v>54</v>
      </c>
      <c r="L3" s="12" t="s">
        <v>55</v>
      </c>
      <c r="M3" s="12" t="s">
        <v>56</v>
      </c>
      <c r="N3" s="12" t="s">
        <v>57</v>
      </c>
    </row>
    <row r="4" ht="15">
      <c r="A4" s="23" t="s">
        <v>311</v>
      </c>
      <c r="B4" s="23" t="s">
        <v>312</v>
      </c>
      <c r="C4" s="24" t="s">
        <v>313</v>
      </c>
      <c r="D4" s="24" t="s">
        <v>61</v>
      </c>
      <c r="E4" s="24"/>
      <c r="F4" s="24"/>
      <c r="G4" s="24"/>
      <c r="H4" s="24"/>
      <c r="I4" s="24"/>
      <c r="J4" s="24"/>
      <c r="K4" s="25" t="s">
        <v>314</v>
      </c>
      <c r="L4" s="25" t="s">
        <v>315</v>
      </c>
      <c r="M4" s="25" t="s">
        <v>316</v>
      </c>
      <c r="N4" s="25" t="s">
        <v>72</v>
      </c>
    </row>
    <row r="5" ht="15">
      <c r="A5" s="26" t="s">
        <v>317</v>
      </c>
      <c r="B5" s="26" t="s">
        <v>318</v>
      </c>
      <c r="C5" s="25" t="s">
        <v>319</v>
      </c>
      <c r="D5" s="25" t="s">
        <v>61</v>
      </c>
      <c r="E5" s="25"/>
      <c r="F5" s="25"/>
      <c r="G5" s="25"/>
      <c r="H5" s="25"/>
      <c r="I5" s="25"/>
      <c r="J5" s="25"/>
      <c r="K5" s="25" t="s">
        <v>223</v>
      </c>
      <c r="L5" s="25" t="s">
        <v>315</v>
      </c>
      <c r="M5" s="25" t="s">
        <v>320</v>
      </c>
      <c r="N5" s="25" t="s">
        <v>72</v>
      </c>
    </row>
    <row r="6" ht="22.350000000000001">
      <c r="A6" s="23" t="s">
        <v>321</v>
      </c>
      <c r="B6" s="23" t="s">
        <v>322</v>
      </c>
      <c r="C6" s="24" t="s">
        <v>323</v>
      </c>
      <c r="D6" s="24" t="s">
        <v>86</v>
      </c>
      <c r="E6" s="24"/>
      <c r="F6" s="24"/>
      <c r="G6" s="24"/>
      <c r="H6" s="24"/>
      <c r="I6" s="24"/>
      <c r="J6" s="24"/>
      <c r="K6" s="25" t="s">
        <v>324</v>
      </c>
      <c r="L6" s="25" t="s">
        <v>325</v>
      </c>
      <c r="M6" s="25" t="s">
        <v>64</v>
      </c>
      <c r="N6" s="25" t="s">
        <v>89</v>
      </c>
    </row>
    <row r="7" ht="15">
      <c r="A7" s="26" t="s">
        <v>326</v>
      </c>
      <c r="B7" s="26" t="s">
        <v>327</v>
      </c>
      <c r="C7" s="25" t="s">
        <v>328</v>
      </c>
      <c r="D7" s="25" t="s">
        <v>93</v>
      </c>
      <c r="E7" s="25"/>
      <c r="F7" s="25"/>
      <c r="G7" s="25"/>
      <c r="H7" s="25"/>
      <c r="I7" s="25"/>
      <c r="J7" s="25"/>
      <c r="K7" s="25" t="s">
        <v>314</v>
      </c>
      <c r="L7" s="25" t="s">
        <v>329</v>
      </c>
      <c r="M7" s="25" t="s">
        <v>330</v>
      </c>
      <c r="N7" s="25" t="s">
        <v>331</v>
      </c>
    </row>
    <row r="8" ht="15">
      <c r="A8" s="23" t="s">
        <v>332</v>
      </c>
      <c r="B8" s="23" t="s">
        <v>333</v>
      </c>
      <c r="C8" s="24" t="s">
        <v>334</v>
      </c>
      <c r="D8" s="24" t="s">
        <v>259</v>
      </c>
      <c r="E8" s="24"/>
      <c r="F8" s="24"/>
      <c r="G8" s="24"/>
      <c r="H8" s="24"/>
      <c r="I8" s="24"/>
      <c r="J8" s="24"/>
      <c r="K8" s="25" t="s">
        <v>223</v>
      </c>
      <c r="L8" s="25" t="s">
        <v>315</v>
      </c>
      <c r="M8" s="25" t="s">
        <v>316</v>
      </c>
      <c r="N8" s="25" t="s">
        <v>89</v>
      </c>
    </row>
    <row r="9" ht="15">
      <c r="A9" s="26" t="s">
        <v>335</v>
      </c>
      <c r="B9" s="26" t="s">
        <v>336</v>
      </c>
      <c r="C9" s="25" t="s">
        <v>337</v>
      </c>
      <c r="D9" s="25" t="s">
        <v>259</v>
      </c>
      <c r="E9" s="25"/>
      <c r="F9" s="25"/>
      <c r="G9" s="25"/>
      <c r="H9" s="25"/>
      <c r="I9" s="25"/>
      <c r="J9" s="25"/>
      <c r="K9" s="25" t="s">
        <v>89</v>
      </c>
      <c r="L9" s="25" t="s">
        <v>89</v>
      </c>
      <c r="M9" s="25" t="s">
        <v>64</v>
      </c>
      <c r="N9" s="25" t="s">
        <v>89</v>
      </c>
    </row>
  </sheetData>
  <autoFilter ref="A3:N9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A70022-0001-4E19-A6C7-009B00BB0048}" type="list" allowBlank="1" error="Sélectionnez un niveau CMMI" errorStyle="stop" errorTitle="Invalide" imeMode="noControl" operator="between" showDropDown="0" showErrorMessage="0" showInputMessage="0">
          <x14:formula1>
            <xm:f>"1 - Initial,2 - Géré,3 - Défini,4 - Géré quantitativement,5 - Optimisé"</xm:f>
          </x14:formula1>
          <x14:formula2>
            <xm:f>0</xm:f>
          </x14:formula2>
          <xm:sqref>E4:E12</xm:sqref>
        </x14:dataValidation>
        <x14:dataValidation xr:uid="{009C001A-0024-41CE-BFC4-002E005200E0}" type="list" allowBlank="1" errorStyle="stop" imeMode="noControl" operator="between" showDropDown="0" showErrorMessage="0" showInputMessage="0">
          <x14:formula1>
            <xm:f>"Non démarré,En cours,Mis en œuvre,Vérifié,Non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2E75B6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2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ht="23.850000000000001">
      <c r="A3" s="12" t="s">
        <v>44</v>
      </c>
      <c r="B3" s="12" t="s">
        <v>45</v>
      </c>
      <c r="C3" s="12" t="s">
        <v>46</v>
      </c>
      <c r="D3" s="12" t="s">
        <v>47</v>
      </c>
      <c r="E3" s="12" t="s">
        <v>48</v>
      </c>
      <c r="F3" s="12" t="s">
        <v>49</v>
      </c>
      <c r="G3" s="12" t="s">
        <v>50</v>
      </c>
      <c r="H3" s="12" t="s">
        <v>51</v>
      </c>
      <c r="I3" s="12" t="s">
        <v>52</v>
      </c>
      <c r="J3" s="12" t="s">
        <v>53</v>
      </c>
      <c r="K3" s="12" t="s">
        <v>54</v>
      </c>
      <c r="L3" s="12" t="s">
        <v>55</v>
      </c>
      <c r="M3" s="12" t="s">
        <v>56</v>
      </c>
      <c r="N3" s="12" t="s">
        <v>57</v>
      </c>
    </row>
    <row r="4" ht="22.350000000000001">
      <c r="A4" s="23" t="s">
        <v>338</v>
      </c>
      <c r="B4" s="23" t="s">
        <v>339</v>
      </c>
      <c r="C4" s="24" t="s">
        <v>340</v>
      </c>
      <c r="D4" s="24" t="s">
        <v>341</v>
      </c>
      <c r="E4" s="24"/>
      <c r="F4" s="24"/>
      <c r="G4" s="24"/>
      <c r="H4" s="24"/>
      <c r="I4" s="24"/>
      <c r="J4" s="24"/>
      <c r="K4" s="25" t="s">
        <v>342</v>
      </c>
      <c r="L4" s="25" t="s">
        <v>343</v>
      </c>
      <c r="M4" s="25" t="s">
        <v>344</v>
      </c>
      <c r="N4" s="25" t="s">
        <v>345</v>
      </c>
    </row>
    <row r="5" ht="22.350000000000001">
      <c r="A5" s="26" t="s">
        <v>346</v>
      </c>
      <c r="B5" s="26" t="s">
        <v>347</v>
      </c>
      <c r="C5" s="25" t="s">
        <v>348</v>
      </c>
      <c r="D5" s="25" t="s">
        <v>341</v>
      </c>
      <c r="E5" s="25"/>
      <c r="F5" s="25"/>
      <c r="G5" s="25"/>
      <c r="H5" s="25"/>
      <c r="I5" s="25"/>
      <c r="J5" s="25"/>
      <c r="K5" s="25" t="s">
        <v>324</v>
      </c>
      <c r="L5" s="25" t="s">
        <v>349</v>
      </c>
      <c r="M5" s="25" t="s">
        <v>350</v>
      </c>
      <c r="N5" s="25" t="s">
        <v>72</v>
      </c>
    </row>
    <row r="6" ht="15">
      <c r="A6" s="23" t="s">
        <v>351</v>
      </c>
      <c r="B6" s="23" t="s">
        <v>352</v>
      </c>
      <c r="C6" s="24" t="s">
        <v>353</v>
      </c>
      <c r="D6" s="24" t="s">
        <v>354</v>
      </c>
      <c r="E6" s="24"/>
      <c r="F6" s="24"/>
      <c r="G6" s="24"/>
      <c r="H6" s="24"/>
      <c r="I6" s="24"/>
      <c r="J6" s="24"/>
      <c r="K6" s="25" t="s">
        <v>248</v>
      </c>
      <c r="L6" s="25" t="s">
        <v>270</v>
      </c>
      <c r="M6" s="25" t="s">
        <v>355</v>
      </c>
      <c r="N6" s="25" t="s">
        <v>238</v>
      </c>
    </row>
    <row r="7" ht="15">
      <c r="A7" s="26" t="s">
        <v>356</v>
      </c>
      <c r="B7" s="26" t="s">
        <v>357</v>
      </c>
      <c r="C7" s="25" t="s">
        <v>358</v>
      </c>
      <c r="D7" s="25" t="s">
        <v>354</v>
      </c>
      <c r="E7" s="25"/>
      <c r="F7" s="25"/>
      <c r="G7" s="25"/>
      <c r="H7" s="25"/>
      <c r="I7" s="25"/>
      <c r="J7" s="25"/>
      <c r="K7" s="25" t="s">
        <v>248</v>
      </c>
      <c r="L7" s="25" t="s">
        <v>270</v>
      </c>
      <c r="M7" s="25" t="s">
        <v>359</v>
      </c>
      <c r="N7" s="25" t="s">
        <v>238</v>
      </c>
    </row>
    <row r="8" ht="22.350000000000001">
      <c r="A8" s="23" t="s">
        <v>360</v>
      </c>
      <c r="B8" s="23" t="s">
        <v>361</v>
      </c>
      <c r="C8" s="24" t="s">
        <v>362</v>
      </c>
      <c r="D8" s="24" t="s">
        <v>354</v>
      </c>
      <c r="E8" s="24"/>
      <c r="F8" s="24"/>
      <c r="G8" s="24"/>
      <c r="H8" s="24"/>
      <c r="I8" s="24"/>
      <c r="J8" s="24"/>
      <c r="K8" s="25" t="s">
        <v>363</v>
      </c>
      <c r="L8" s="25" t="s">
        <v>364</v>
      </c>
      <c r="M8" s="25" t="s">
        <v>365</v>
      </c>
      <c r="N8" s="25" t="s">
        <v>238</v>
      </c>
    </row>
    <row r="9" ht="22.350000000000001">
      <c r="A9" s="26" t="s">
        <v>366</v>
      </c>
      <c r="B9" s="26" t="s">
        <v>367</v>
      </c>
      <c r="C9" s="25" t="s">
        <v>368</v>
      </c>
      <c r="D9" s="25" t="s">
        <v>354</v>
      </c>
      <c r="E9" s="25"/>
      <c r="F9" s="25"/>
      <c r="G9" s="25"/>
      <c r="H9" s="25"/>
      <c r="I9" s="25"/>
      <c r="J9" s="25"/>
      <c r="K9" s="25" t="s">
        <v>100</v>
      </c>
      <c r="L9" s="25" t="s">
        <v>82</v>
      </c>
      <c r="M9" s="25" t="s">
        <v>71</v>
      </c>
      <c r="N9" s="25" t="s">
        <v>65</v>
      </c>
    </row>
    <row r="10" ht="15">
      <c r="A10" s="23" t="s">
        <v>369</v>
      </c>
      <c r="B10" s="23" t="s">
        <v>370</v>
      </c>
      <c r="C10" s="24" t="s">
        <v>371</v>
      </c>
      <c r="D10" s="24" t="s">
        <v>341</v>
      </c>
      <c r="E10" s="24"/>
      <c r="F10" s="24"/>
      <c r="G10" s="24"/>
      <c r="H10" s="24"/>
      <c r="I10" s="24"/>
      <c r="J10" s="24"/>
      <c r="K10" s="25" t="s">
        <v>89</v>
      </c>
      <c r="L10" s="25" t="s">
        <v>89</v>
      </c>
      <c r="M10" s="25" t="s">
        <v>64</v>
      </c>
      <c r="N10" s="25" t="s">
        <v>65</v>
      </c>
    </row>
  </sheetData>
  <autoFilter ref="A3:N10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A900F9-00E3-4752-A82F-00F800460057}" type="list" allowBlank="1" error="Sélectionnez un niveau CMMI" errorStyle="stop" errorTitle="Invalide" imeMode="noControl" operator="between" showDropDown="0" showErrorMessage="0" showInputMessage="0">
          <x14:formula1>
            <xm:f>"1 - Initial,2 - Géré,3 - Défini,4 - Géré quantitativement,5 - Optimisé"</xm:f>
          </x14:formula1>
          <x14:formula2>
            <xm:f>0</xm:f>
          </x14:formula2>
          <xm:sqref>E4:E12</xm:sqref>
        </x14:dataValidation>
        <x14:dataValidation xr:uid="{006E007B-00F3-4C25-AAC6-005A0044006C}" type="list" allowBlank="1" errorStyle="stop" imeMode="noControl" operator="between" showDropDown="0" showErrorMessage="0" showInputMessage="0">
          <x14:formula1>
            <xm:f>"Non démarré,En cours,Mis en œuvre,Vérifié,Non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2E75B6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zoomScale="100" workbookViewId="0">
      <selection activeCell="A23" activeCellId="0" sqref="A23"/>
    </sheetView>
  </sheetViews>
  <sheetFormatPr defaultColWidth="8.6796875" defaultRowHeight="14.25"/>
  <cols>
    <col customWidth="1" min="1" max="1" style="5" width="100"/>
    <col min="2" max="16384" style="5" width="8.6796875"/>
  </cols>
  <sheetData>
    <row r="1" ht="30" customHeight="1">
      <c r="A1" s="6" t="s">
        <v>2</v>
      </c>
    </row>
    <row r="2" ht="15">
      <c r="A2" s="7" t="s">
        <v>3</v>
      </c>
    </row>
    <row r="3" ht="14.25">
      <c r="A3" s="8" t="s">
        <v>4</v>
      </c>
    </row>
    <row r="5" ht="15">
      <c r="A5" s="9" t="s">
        <v>5</v>
      </c>
    </row>
    <row r="6" ht="15">
      <c r="A6" s="9" t="s">
        <v>6</v>
      </c>
    </row>
    <row r="7" ht="15">
      <c r="A7" s="9"/>
    </row>
    <row r="8" ht="15">
      <c r="A8" s="9" t="s">
        <v>7</v>
      </c>
    </row>
    <row r="9" ht="15">
      <c r="A9" s="9" t="s">
        <v>8</v>
      </c>
    </row>
    <row r="10" ht="15">
      <c r="A10" s="9" t="s">
        <v>9</v>
      </c>
    </row>
    <row r="11" ht="15">
      <c r="A11" s="9" t="s">
        <v>10</v>
      </c>
    </row>
    <row r="12" ht="15">
      <c r="A12" s="9" t="s">
        <v>11</v>
      </c>
    </row>
    <row r="13" ht="15">
      <c r="A13" s="9" t="s">
        <v>12</v>
      </c>
    </row>
    <row r="14" ht="15">
      <c r="A14" s="9" t="s">
        <v>13</v>
      </c>
    </row>
    <row r="15" ht="15">
      <c r="A15" s="9" t="s">
        <v>14</v>
      </c>
    </row>
    <row r="16" ht="15">
      <c r="A16" s="9" t="s">
        <v>15</v>
      </c>
    </row>
    <row r="17" ht="15">
      <c r="A17" s="9" t="s">
        <v>16</v>
      </c>
    </row>
    <row r="18" ht="15">
      <c r="A18" s="9" t="s">
        <v>17</v>
      </c>
    </row>
    <row r="19" ht="15">
      <c r="A19" s="9" t="s">
        <v>18</v>
      </c>
    </row>
    <row r="20" ht="15">
      <c r="A20" s="9"/>
    </row>
    <row r="21" ht="15">
      <c r="A21" s="9" t="s">
        <v>19</v>
      </c>
    </row>
    <row r="22" ht="15">
      <c r="A22" s="9" t="s">
        <v>20</v>
      </c>
    </row>
    <row r="23" ht="15">
      <c r="A23" s="9" t="s">
        <v>21</v>
      </c>
    </row>
    <row r="24" ht="15">
      <c r="A24" s="9" t="s">
        <v>22</v>
      </c>
    </row>
    <row r="25" ht="15">
      <c r="A25" s="9" t="s">
        <v>23</v>
      </c>
    </row>
    <row r="26" ht="15">
      <c r="A26" s="9" t="s">
        <v>24</v>
      </c>
    </row>
  </sheetData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1B2A4A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ySplit="4" topLeftCell="A5" activePane="bottomLeft" state="frozen"/>
      <selection activeCell="A1" activeCellId="0" sqref="A1:G1"/>
    </sheetView>
  </sheetViews>
  <sheetFormatPr defaultColWidth="8.6796875" defaultRowHeight="14.25"/>
  <cols>
    <col customWidth="1" min="1" max="1" style="0" width="30"/>
    <col customWidth="1" min="2" max="9" style="0" width="16"/>
  </cols>
  <sheetData>
    <row r="1" ht="16.5">
      <c r="A1" s="10" t="s">
        <v>2</v>
      </c>
      <c r="B1" s="10"/>
      <c r="C1" s="10"/>
      <c r="D1" s="10"/>
      <c r="E1" s="10"/>
      <c r="F1" s="10"/>
      <c r="G1" s="10"/>
    </row>
    <row r="2" ht="15">
      <c r="A2" s="11" t="s">
        <v>25</v>
      </c>
      <c r="B2" s="11"/>
      <c r="C2" s="11"/>
      <c r="D2" s="11"/>
      <c r="E2" s="11"/>
      <c r="F2" s="11"/>
      <c r="G2" s="11"/>
    </row>
    <row r="4" ht="15">
      <c r="A4" s="12" t="s">
        <v>26</v>
      </c>
      <c r="B4" s="12" t="s">
        <v>27</v>
      </c>
      <c r="C4" s="12" t="s">
        <v>28</v>
      </c>
      <c r="D4" s="12" t="s">
        <v>29</v>
      </c>
      <c r="E4" s="12" t="s">
        <v>30</v>
      </c>
      <c r="F4" s="12" t="s">
        <v>31</v>
      </c>
      <c r="G4" s="12" t="s">
        <v>32</v>
      </c>
      <c r="H4" s="12" t="s">
        <v>33</v>
      </c>
      <c r="I4" s="12" t="s">
        <v>34</v>
      </c>
    </row>
    <row r="5" ht="15">
      <c r="A5" s="13" t="s">
        <v>35</v>
      </c>
      <c r="B5" s="14">
        <v>8</v>
      </c>
      <c r="C5" s="14">
        <f>COUNTIF('D1 - Assets'!F4:F11,"Non démarré")</f>
        <v>0</v>
      </c>
      <c r="D5" s="14">
        <f>COUNTIF('D1 - Assets'!F4:F11,"En cours")</f>
        <v>0</v>
      </c>
      <c r="E5" s="14">
        <f>COUNTIF('D1 - Assets'!F4:F11,"Mis en œuvre")</f>
        <v>0</v>
      </c>
      <c r="F5" s="14">
        <f>COUNTIF('D1 - Assets'!F4:F11,"Vérifié")</f>
        <v>0</v>
      </c>
      <c r="G5" s="14">
        <f>COUNTIF('D1 - Assets'!F4:F11,"Non applicable")</f>
        <v>0</v>
      </c>
      <c r="H5" s="15">
        <f t="shared" ref="H5:H9" si="0">IF(B5=0,0,(E5+F5)/B5)</f>
        <v>0</v>
      </c>
      <c r="I5" s="14">
        <f>IFERROR(AVERAGE('D1 - Assets'!E4:E11),0)</f>
        <v>0</v>
      </c>
    </row>
    <row r="6" ht="15">
      <c r="A6" s="16" t="s">
        <v>36</v>
      </c>
      <c r="B6" s="17">
        <v>8</v>
      </c>
      <c r="C6" s="17">
        <f>COUNTIF('D2 - Data Protection'!F4:F11,"Non démarré")</f>
        <v>0</v>
      </c>
      <c r="D6" s="17">
        <f>COUNTIF('D2 - Data Protection'!F4:F11,"En cours")</f>
        <v>0</v>
      </c>
      <c r="E6" s="17">
        <f>COUNTIF('D2 - Data Protection'!F4:F11,"Mis en œuvre")</f>
        <v>0</v>
      </c>
      <c r="F6" s="17">
        <f>COUNTIF('D2 - Data Protection'!F4:F11,"Vérifié")</f>
        <v>0</v>
      </c>
      <c r="G6" s="17">
        <f>COUNTIF('D2 - Data Protection'!F4:F11,"Non applicable")</f>
        <v>0</v>
      </c>
      <c r="H6" s="18">
        <f t="shared" si="0"/>
        <v>0</v>
      </c>
      <c r="I6" s="17">
        <f>IFERROR(AVERAGE('D2 - Data Protection'!E4:E11),0)</f>
        <v>0</v>
      </c>
    </row>
    <row r="7" ht="15">
      <c r="A7" s="13" t="s">
        <v>37</v>
      </c>
      <c r="B7" s="14">
        <v>9</v>
      </c>
      <c r="C7" s="14">
        <f>COUNTIF('D3 - Backup'!F4:F12,"Non démarré")</f>
        <v>0</v>
      </c>
      <c r="D7" s="14">
        <f>COUNTIF('D3 - Backup'!F4:F12,"En cours")</f>
        <v>0</v>
      </c>
      <c r="E7" s="14">
        <f>COUNTIF('D3 - Backup'!F4:F12,"Mis en œuvre")</f>
        <v>0</v>
      </c>
      <c r="F7" s="14">
        <f>COUNTIF('D3 - Backup'!F4:F12,"Vérifié")</f>
        <v>0</v>
      </c>
      <c r="G7" s="14">
        <f>COUNTIF('D3 - Backup'!F4:F12,"Non applicable")</f>
        <v>0</v>
      </c>
      <c r="H7" s="15">
        <f t="shared" si="0"/>
        <v>0</v>
      </c>
      <c r="I7" s="14">
        <f>IFERROR(AVERAGE('D3 - Backup'!E4:E12),0)</f>
        <v>0</v>
      </c>
    </row>
    <row r="8" ht="15">
      <c r="A8" s="16" t="s">
        <v>38</v>
      </c>
      <c r="B8" s="17">
        <v>7</v>
      </c>
      <c r="C8" s="17">
        <f>COUNTIF('D4 - Access Control'!F4:F10,"Non démarré")</f>
        <v>0</v>
      </c>
      <c r="D8" s="17">
        <f>COUNTIF('D4 - Access Control'!F4:F10,"En cours")</f>
        <v>0</v>
      </c>
      <c r="E8" s="17">
        <f>COUNTIF('D4 - Access Control'!F4:F10,"Mis en œuvre")</f>
        <v>0</v>
      </c>
      <c r="F8" s="17">
        <f>COUNTIF('D4 - Access Control'!F4:F10,"Vérifié")</f>
        <v>0</v>
      </c>
      <c r="G8" s="17">
        <f>COUNTIF('D4 - Access Control'!F4:F10,"Non applicable")</f>
        <v>0</v>
      </c>
      <c r="H8" s="18">
        <f t="shared" si="0"/>
        <v>0</v>
      </c>
      <c r="I8" s="17">
        <f>IFERROR(AVERAGE('D4 - Access Control'!E4:E10),0)</f>
        <v>0</v>
      </c>
    </row>
    <row r="9" ht="15">
      <c r="A9" s="13" t="s">
        <v>39</v>
      </c>
      <c r="B9" s="14">
        <v>7</v>
      </c>
      <c r="C9" s="14">
        <f>COUNTIF('D5 - Vulnerability Mgmt'!F4:F10,"Non démarré")</f>
        <v>0</v>
      </c>
      <c r="D9" s="14">
        <f>COUNTIF('D5 - Vulnerability Mgmt'!F4:F10,"En cours")</f>
        <v>0</v>
      </c>
      <c r="E9" s="14">
        <f>COUNTIF('D5 - Vulnerability Mgmt'!F4:F10,"Mis en œuvre")</f>
        <v>0</v>
      </c>
      <c r="F9" s="14">
        <f>COUNTIF('D5 - Vulnerability Mgmt'!F4:F10,"Vérifié")</f>
        <v>0</v>
      </c>
      <c r="G9" s="14">
        <f>COUNTIF('D5 - Vulnerability Mgmt'!F4:F10,"Non applicable")</f>
        <v>0</v>
      </c>
      <c r="H9" s="15">
        <f t="shared" si="0"/>
        <v>0</v>
      </c>
      <c r="I9" s="14">
        <f>IFERROR(AVERAGE('D5 - Vulnerability Mgmt'!E4:E10),0)</f>
        <v>0</v>
      </c>
    </row>
    <row r="10" ht="15">
      <c r="A10" s="16" t="s">
        <v>40</v>
      </c>
      <c r="B10" s="17">
        <v>7</v>
      </c>
      <c r="C10" s="17">
        <f>COUNTIF('D6 - Incident Mgmt'!F4:F10,"Non démarré")</f>
        <v>0</v>
      </c>
      <c r="D10" s="17">
        <f>COUNTIF('D6 - Incident Mgmt'!F4:F10,"En cours")</f>
        <v>0</v>
      </c>
      <c r="E10" s="17">
        <f>COUNTIF('D6 - Incident Mgmt'!F4:F10,"Mis en œuvre")</f>
        <v>0</v>
      </c>
      <c r="F10" s="17">
        <f>COUNTIF('D6 - Incident Mgmt'!F4:F10,"Vérifié")</f>
        <v>0</v>
      </c>
      <c r="G10" s="17">
        <f>COUNTIF('D6 - Incident Mgmt'!F4:F10,"Non applicable")</f>
        <v>0</v>
      </c>
      <c r="H10" s="18">
        <f t="shared" ref="H10:H13" si="1">IF(B10=0,0,(E10+F10)/B10)</f>
        <v>0</v>
      </c>
      <c r="I10" s="17">
        <f>IFERROR(AVERAGE('D6 - Incident Mgmt'!E4:E10),0)</f>
        <v>0</v>
      </c>
    </row>
    <row r="11" ht="15">
      <c r="A11" s="13" t="s">
        <v>41</v>
      </c>
      <c r="B11" s="14">
        <v>6</v>
      </c>
      <c r="C11" s="14">
        <f>COUNTIF('D7 - Compliance'!F4:F9,"Non démarré")</f>
        <v>0</v>
      </c>
      <c r="D11" s="14">
        <f>COUNTIF('D7 - Compliance'!F4:F9,"En cours")</f>
        <v>0</v>
      </c>
      <c r="E11" s="14">
        <f>COUNTIF('D7 - Compliance'!F4:F9,"Mis en œuvre")</f>
        <v>0</v>
      </c>
      <c r="F11" s="14">
        <f>COUNTIF('D7 - Compliance'!F4:F9,"Vérifié")</f>
        <v>0</v>
      </c>
      <c r="G11" s="14">
        <f>COUNTIF('D7 - Compliance'!F4:F9,"Non applicable")</f>
        <v>0</v>
      </c>
      <c r="H11" s="15">
        <f t="shared" si="1"/>
        <v>0</v>
      </c>
      <c r="I11" s="14">
        <f>IFERROR(AVERAGE('D7 - Compliance'!E4:E9),0)</f>
        <v>0</v>
      </c>
    </row>
    <row r="12" ht="15">
      <c r="A12" s="16" t="s">
        <v>42</v>
      </c>
      <c r="B12" s="17">
        <v>7</v>
      </c>
      <c r="C12" s="17">
        <f>COUNTIF('TPSA-02 - Risk Dialogue'!F4:F10,"Non démarré")</f>
        <v>0</v>
      </c>
      <c r="D12" s="17">
        <f>COUNTIF('TPSA-02 - Risk Dialogue'!F4:F10,"En cours")</f>
        <v>0</v>
      </c>
      <c r="E12" s="17">
        <f>COUNTIF('TPSA-02 - Risk Dialogue'!F4:F10,"Mis en œuvre")</f>
        <v>0</v>
      </c>
      <c r="F12" s="17">
        <f>COUNTIF('TPSA-02 - Risk Dialogue'!F4:F10,"Vérifié")</f>
        <v>0</v>
      </c>
      <c r="G12" s="17">
        <f>COUNTIF('TPSA-02 - Risk Dialogue'!F4:F10,"Non applicable")</f>
        <v>0</v>
      </c>
      <c r="H12" s="18">
        <f t="shared" si="1"/>
        <v>0</v>
      </c>
      <c r="I12" s="17">
        <f>IFERROR(AVERAGE('TPSA-02 - Risk Dialogue'!E4:E10),0)</f>
        <v>0</v>
      </c>
    </row>
    <row r="13" ht="15">
      <c r="A13" s="19" t="s">
        <v>43</v>
      </c>
      <c r="B13" s="20">
        <f>SUM(B5:B12)</f>
        <v>59</v>
      </c>
      <c r="C13" s="20">
        <f>SUM(C5:C12)</f>
        <v>0</v>
      </c>
      <c r="D13" s="20">
        <f>SUM(D5:D12)</f>
        <v>0</v>
      </c>
      <c r="E13" s="20">
        <f>SUM(E5:E12)</f>
        <v>0</v>
      </c>
      <c r="F13" s="20">
        <f>SUM(F5:F12)</f>
        <v>0</v>
      </c>
      <c r="G13" s="20">
        <f>SUM(G5:G12)</f>
        <v>0</v>
      </c>
      <c r="H13" s="21">
        <f t="shared" si="1"/>
        <v>0</v>
      </c>
      <c r="I13" s="20">
        <f>IFERROR(AVERAGE(I5:I12),0)</f>
        <v>0</v>
      </c>
    </row>
  </sheetData>
  <mergeCells count="2">
    <mergeCell ref="A1:G1"/>
    <mergeCell ref="A2:G2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2" t="s">
        <v>35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ht="23.850000000000001">
      <c r="A3" s="12" t="s">
        <v>44</v>
      </c>
      <c r="B3" s="12" t="s">
        <v>45</v>
      </c>
      <c r="C3" s="12" t="s">
        <v>46</v>
      </c>
      <c r="D3" s="12" t="s">
        <v>47</v>
      </c>
      <c r="E3" s="12" t="s">
        <v>48</v>
      </c>
      <c r="F3" s="12" t="s">
        <v>49</v>
      </c>
      <c r="G3" s="12" t="s">
        <v>50</v>
      </c>
      <c r="H3" s="12" t="s">
        <v>51</v>
      </c>
      <c r="I3" s="12" t="s">
        <v>52</v>
      </c>
      <c r="J3" s="12" t="s">
        <v>53</v>
      </c>
      <c r="K3" s="12" t="s">
        <v>54</v>
      </c>
      <c r="L3" s="12" t="s">
        <v>55</v>
      </c>
      <c r="M3" s="12" t="s">
        <v>56</v>
      </c>
      <c r="N3" s="12" t="s">
        <v>57</v>
      </c>
    </row>
    <row r="4" ht="22.350000000000001">
      <c r="A4" s="23" t="s">
        <v>58</v>
      </c>
      <c r="B4" s="23" t="s">
        <v>59</v>
      </c>
      <c r="C4" s="24" t="s">
        <v>60</v>
      </c>
      <c r="D4" s="24" t="s">
        <v>61</v>
      </c>
      <c r="E4" s="24"/>
      <c r="F4" s="24"/>
      <c r="G4" s="24"/>
      <c r="H4" s="24"/>
      <c r="I4" s="24"/>
      <c r="J4" s="24"/>
      <c r="K4" s="25" t="s">
        <v>62</v>
      </c>
      <c r="L4" s="25" t="s">
        <v>63</v>
      </c>
      <c r="M4" s="25" t="s">
        <v>64</v>
      </c>
      <c r="N4" s="25" t="s">
        <v>65</v>
      </c>
    </row>
    <row r="5" ht="22.350000000000001">
      <c r="A5" s="26" t="s">
        <v>66</v>
      </c>
      <c r="B5" s="26" t="s">
        <v>67</v>
      </c>
      <c r="C5" s="25" t="s">
        <v>68</v>
      </c>
      <c r="D5" s="25" t="s">
        <v>61</v>
      </c>
      <c r="E5" s="25"/>
      <c r="F5" s="25"/>
      <c r="G5" s="25"/>
      <c r="H5" s="25"/>
      <c r="I5" s="25"/>
      <c r="J5" s="25"/>
      <c r="K5" s="25" t="s">
        <v>69</v>
      </c>
      <c r="L5" s="25" t="s">
        <v>70</v>
      </c>
      <c r="M5" s="25" t="s">
        <v>71</v>
      </c>
      <c r="N5" s="25" t="s">
        <v>72</v>
      </c>
    </row>
    <row r="6" ht="22.350000000000001">
      <c r="A6" s="23" t="s">
        <v>73</v>
      </c>
      <c r="B6" s="23" t="s">
        <v>74</v>
      </c>
      <c r="C6" s="24" t="s">
        <v>75</v>
      </c>
      <c r="D6" s="24" t="s">
        <v>61</v>
      </c>
      <c r="E6" s="24"/>
      <c r="F6" s="24"/>
      <c r="G6" s="24"/>
      <c r="H6" s="24"/>
      <c r="I6" s="24"/>
      <c r="J6" s="24"/>
      <c r="K6" s="25" t="s">
        <v>69</v>
      </c>
      <c r="L6" s="25" t="s">
        <v>76</v>
      </c>
      <c r="M6" s="25" t="s">
        <v>77</v>
      </c>
      <c r="N6" s="25" t="s">
        <v>72</v>
      </c>
    </row>
    <row r="7" ht="22.350000000000001">
      <c r="A7" s="26" t="s">
        <v>78</v>
      </c>
      <c r="B7" s="26" t="s">
        <v>79</v>
      </c>
      <c r="C7" s="25" t="s">
        <v>80</v>
      </c>
      <c r="D7" s="25" t="s">
        <v>61</v>
      </c>
      <c r="E7" s="25"/>
      <c r="F7" s="25"/>
      <c r="G7" s="25"/>
      <c r="H7" s="25"/>
      <c r="I7" s="25"/>
      <c r="J7" s="25"/>
      <c r="K7" s="25" t="s">
        <v>81</v>
      </c>
      <c r="L7" s="25" t="s">
        <v>82</v>
      </c>
      <c r="M7" s="25" t="s">
        <v>71</v>
      </c>
      <c r="N7" s="25" t="s">
        <v>72</v>
      </c>
    </row>
    <row r="8" ht="22.350000000000001">
      <c r="A8" s="23" t="s">
        <v>83</v>
      </c>
      <c r="B8" s="23" t="s">
        <v>84</v>
      </c>
      <c r="C8" s="24" t="s">
        <v>85</v>
      </c>
      <c r="D8" s="24" t="s">
        <v>86</v>
      </c>
      <c r="E8" s="24"/>
      <c r="F8" s="24"/>
      <c r="G8" s="24"/>
      <c r="H8" s="24"/>
      <c r="I8" s="24"/>
      <c r="J8" s="24"/>
      <c r="K8" s="25" t="s">
        <v>87</v>
      </c>
      <c r="L8" s="25" t="s">
        <v>88</v>
      </c>
      <c r="M8" s="25" t="s">
        <v>64</v>
      </c>
      <c r="N8" s="25" t="s">
        <v>89</v>
      </c>
    </row>
    <row r="9" ht="15">
      <c r="A9" s="26" t="s">
        <v>90</v>
      </c>
      <c r="B9" s="26" t="s">
        <v>91</v>
      </c>
      <c r="C9" s="25" t="s">
        <v>92</v>
      </c>
      <c r="D9" s="25" t="s">
        <v>93</v>
      </c>
      <c r="E9" s="25"/>
      <c r="F9" s="25"/>
      <c r="G9" s="25"/>
      <c r="H9" s="25"/>
      <c r="I9" s="25"/>
      <c r="J9" s="25"/>
      <c r="K9" s="25" t="s">
        <v>94</v>
      </c>
      <c r="L9" s="25" t="s">
        <v>95</v>
      </c>
      <c r="M9" s="25" t="s">
        <v>96</v>
      </c>
      <c r="N9" s="25" t="s">
        <v>72</v>
      </c>
    </row>
    <row r="10" ht="15">
      <c r="A10" s="23" t="s">
        <v>97</v>
      </c>
      <c r="B10" s="23" t="s">
        <v>98</v>
      </c>
      <c r="C10" s="24" t="s">
        <v>99</v>
      </c>
      <c r="D10" s="24" t="s">
        <v>61</v>
      </c>
      <c r="E10" s="24"/>
      <c r="F10" s="24"/>
      <c r="G10" s="24"/>
      <c r="H10" s="24"/>
      <c r="I10" s="24"/>
      <c r="J10" s="24"/>
      <c r="K10" s="25" t="s">
        <v>100</v>
      </c>
      <c r="L10" s="25" t="s">
        <v>82</v>
      </c>
      <c r="M10" s="25" t="s">
        <v>71</v>
      </c>
      <c r="N10" s="25" t="s">
        <v>65</v>
      </c>
    </row>
    <row r="11" ht="22.350000000000001">
      <c r="A11" s="26" t="s">
        <v>101</v>
      </c>
      <c r="B11" s="26" t="s">
        <v>102</v>
      </c>
      <c r="C11" s="25" t="s">
        <v>103</v>
      </c>
      <c r="D11" s="25" t="s">
        <v>61</v>
      </c>
      <c r="E11" s="25"/>
      <c r="F11" s="25"/>
      <c r="G11" s="25"/>
      <c r="H11" s="25"/>
      <c r="I11" s="25"/>
      <c r="J11" s="25"/>
      <c r="K11" s="25" t="s">
        <v>104</v>
      </c>
      <c r="L11" s="25" t="s">
        <v>105</v>
      </c>
      <c r="M11" s="25" t="s">
        <v>64</v>
      </c>
      <c r="N11" s="25" t="s">
        <v>89</v>
      </c>
    </row>
  </sheetData>
  <autoFilter ref="A3:N11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000023-00CC-42AE-8785-0079007E0036}" type="list" allowBlank="1" error="Sélectionnez un niveau CMMI" errorStyle="stop" errorTitle="Invalide" imeMode="noControl" operator="between" showDropDown="0" showErrorMessage="0" showInputMessage="0">
          <x14:formula1>
            <xm:f>"1 - Initial,2 - Géré,3 - Défini,4 - Géré quantitativement,5 - Optimisé"</xm:f>
          </x14:formula1>
          <x14:formula2>
            <xm:f>0</xm:f>
          </x14:formula2>
          <xm:sqref>E4:E12</xm:sqref>
        </x14:dataValidation>
        <x14:dataValidation xr:uid="{009B0046-00C7-418B-A818-00F600310017}" type="list" allowBlank="1" errorStyle="stop" imeMode="noControl" operator="between" showDropDown="0" showErrorMessage="0" showInputMessage="0">
          <x14:formula1>
            <xm:f>"Non démarré,En cours,Mis en œuvre,Vérifié,Non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2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ht="23.850000000000001">
      <c r="A3" s="12" t="s">
        <v>44</v>
      </c>
      <c r="B3" s="12" t="s">
        <v>45</v>
      </c>
      <c r="C3" s="12" t="s">
        <v>46</v>
      </c>
      <c r="D3" s="12" t="s">
        <v>47</v>
      </c>
      <c r="E3" s="12" t="s">
        <v>48</v>
      </c>
      <c r="F3" s="12" t="s">
        <v>49</v>
      </c>
      <c r="G3" s="12" t="s">
        <v>50</v>
      </c>
      <c r="H3" s="12" t="s">
        <v>51</v>
      </c>
      <c r="I3" s="12" t="s">
        <v>52</v>
      </c>
      <c r="J3" s="12" t="s">
        <v>53</v>
      </c>
      <c r="K3" s="12" t="s">
        <v>54</v>
      </c>
      <c r="L3" s="12" t="s">
        <v>55</v>
      </c>
      <c r="M3" s="12" t="s">
        <v>56</v>
      </c>
      <c r="N3" s="12" t="s">
        <v>57</v>
      </c>
    </row>
    <row r="4" ht="15">
      <c r="A4" s="23" t="s">
        <v>106</v>
      </c>
      <c r="B4" s="23" t="s">
        <v>107</v>
      </c>
      <c r="C4" s="24" t="s">
        <v>108</v>
      </c>
      <c r="D4" s="24" t="s">
        <v>61</v>
      </c>
      <c r="E4" s="24"/>
      <c r="F4" s="24"/>
      <c r="G4" s="24"/>
      <c r="H4" s="24"/>
      <c r="I4" s="24"/>
      <c r="J4" s="24"/>
      <c r="K4" s="25" t="s">
        <v>109</v>
      </c>
      <c r="L4" s="25" t="s">
        <v>110</v>
      </c>
      <c r="M4" s="25" t="s">
        <v>111</v>
      </c>
      <c r="N4" s="25" t="s">
        <v>112</v>
      </c>
    </row>
    <row r="5" ht="22.350000000000001">
      <c r="A5" s="26" t="s">
        <v>113</v>
      </c>
      <c r="B5" s="26" t="s">
        <v>114</v>
      </c>
      <c r="C5" s="25" t="s">
        <v>115</v>
      </c>
      <c r="D5" s="25" t="s">
        <v>61</v>
      </c>
      <c r="E5" s="25"/>
      <c r="F5" s="25"/>
      <c r="G5" s="25"/>
      <c r="H5" s="25"/>
      <c r="I5" s="25"/>
      <c r="J5" s="25"/>
      <c r="K5" s="25" t="s">
        <v>116</v>
      </c>
      <c r="L5" s="25" t="s">
        <v>117</v>
      </c>
      <c r="M5" s="25" t="s">
        <v>111</v>
      </c>
      <c r="N5" s="25" t="s">
        <v>112</v>
      </c>
    </row>
    <row r="6" ht="22.350000000000001">
      <c r="A6" s="23" t="s">
        <v>118</v>
      </c>
      <c r="B6" s="23" t="s">
        <v>119</v>
      </c>
      <c r="C6" s="24" t="s">
        <v>120</v>
      </c>
      <c r="D6" s="24" t="s">
        <v>61</v>
      </c>
      <c r="E6" s="24"/>
      <c r="F6" s="24"/>
      <c r="G6" s="24"/>
      <c r="H6" s="24"/>
      <c r="I6" s="24"/>
      <c r="J6" s="24"/>
      <c r="K6" s="25" t="s">
        <v>121</v>
      </c>
      <c r="L6" s="25" t="s">
        <v>110</v>
      </c>
      <c r="M6" s="25" t="s">
        <v>111</v>
      </c>
      <c r="N6" s="25" t="s">
        <v>112</v>
      </c>
    </row>
    <row r="7" ht="22.350000000000001">
      <c r="A7" s="26" t="s">
        <v>122</v>
      </c>
      <c r="B7" s="26" t="s">
        <v>123</v>
      </c>
      <c r="C7" s="25" t="s">
        <v>124</v>
      </c>
      <c r="D7" s="25" t="s">
        <v>125</v>
      </c>
      <c r="E7" s="25"/>
      <c r="F7" s="25"/>
      <c r="G7" s="25"/>
      <c r="H7" s="25"/>
      <c r="I7" s="25"/>
      <c r="J7" s="25"/>
      <c r="K7" s="25" t="s">
        <v>126</v>
      </c>
      <c r="L7" s="25" t="s">
        <v>76</v>
      </c>
      <c r="M7" s="25" t="s">
        <v>77</v>
      </c>
      <c r="N7" s="25" t="s">
        <v>72</v>
      </c>
    </row>
    <row r="8" ht="22.350000000000001">
      <c r="A8" s="23" t="s">
        <v>127</v>
      </c>
      <c r="B8" s="23" t="s">
        <v>128</v>
      </c>
      <c r="C8" s="24" t="s">
        <v>129</v>
      </c>
      <c r="D8" s="24" t="s">
        <v>61</v>
      </c>
      <c r="E8" s="24"/>
      <c r="F8" s="24"/>
      <c r="G8" s="24"/>
      <c r="H8" s="24"/>
      <c r="I8" s="24"/>
      <c r="J8" s="24"/>
      <c r="K8" s="25" t="s">
        <v>130</v>
      </c>
      <c r="L8" s="25" t="s">
        <v>131</v>
      </c>
      <c r="M8" s="25" t="s">
        <v>132</v>
      </c>
      <c r="N8" s="25" t="s">
        <v>65</v>
      </c>
    </row>
    <row r="9" ht="22.350000000000001">
      <c r="A9" s="26" t="s">
        <v>133</v>
      </c>
      <c r="B9" s="26" t="s">
        <v>134</v>
      </c>
      <c r="C9" s="25" t="s">
        <v>135</v>
      </c>
      <c r="D9" s="25" t="s">
        <v>61</v>
      </c>
      <c r="E9" s="25"/>
      <c r="F9" s="25"/>
      <c r="G9" s="25"/>
      <c r="H9" s="25"/>
      <c r="I9" s="25"/>
      <c r="J9" s="25"/>
      <c r="K9" s="25" t="s">
        <v>130</v>
      </c>
      <c r="L9" s="25" t="s">
        <v>136</v>
      </c>
      <c r="M9" s="25" t="s">
        <v>137</v>
      </c>
      <c r="N9" s="25" t="s">
        <v>65</v>
      </c>
    </row>
    <row r="10" ht="15">
      <c r="A10" s="23" t="s">
        <v>138</v>
      </c>
      <c r="B10" s="23" t="s">
        <v>139</v>
      </c>
      <c r="C10" s="24" t="s">
        <v>140</v>
      </c>
      <c r="D10" s="24" t="s">
        <v>61</v>
      </c>
      <c r="E10" s="24"/>
      <c r="F10" s="24"/>
      <c r="G10" s="24"/>
      <c r="H10" s="24"/>
      <c r="I10" s="24"/>
      <c r="J10" s="24"/>
      <c r="K10" s="25" t="s">
        <v>100</v>
      </c>
      <c r="L10" s="25" t="s">
        <v>82</v>
      </c>
      <c r="M10" s="25" t="s">
        <v>71</v>
      </c>
      <c r="N10" s="25" t="s">
        <v>89</v>
      </c>
    </row>
    <row r="11" ht="15">
      <c r="A11" s="26" t="s">
        <v>141</v>
      </c>
      <c r="B11" s="26" t="s">
        <v>142</v>
      </c>
      <c r="C11" s="25" t="s">
        <v>143</v>
      </c>
      <c r="D11" s="25" t="s">
        <v>93</v>
      </c>
      <c r="E11" s="25"/>
      <c r="F11" s="25"/>
      <c r="G11" s="25"/>
      <c r="H11" s="25"/>
      <c r="I11" s="25"/>
      <c r="J11" s="25"/>
      <c r="K11" s="25" t="s">
        <v>89</v>
      </c>
      <c r="L11" s="25" t="s">
        <v>88</v>
      </c>
      <c r="M11" s="25" t="s">
        <v>71</v>
      </c>
      <c r="N11" s="25" t="s">
        <v>72</v>
      </c>
    </row>
  </sheetData>
  <autoFilter ref="A3:N11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4D00FD-003A-4C98-9706-000700390076}" type="list" allowBlank="1" error="Sélectionnez un niveau CMMI" errorStyle="stop" errorTitle="Invalide" imeMode="noControl" operator="between" showDropDown="0" showErrorMessage="0" showInputMessage="0">
          <x14:formula1>
            <xm:f>"1 - Initial,2 - Géré,3 - Défini,4 - Géré quantitativement,5 - Optimisé"</xm:f>
          </x14:formula1>
          <x14:formula2>
            <xm:f>0</xm:f>
          </x14:formula2>
          <xm:sqref>E4:E12</xm:sqref>
        </x14:dataValidation>
        <x14:dataValidation xr:uid="{008100AB-000F-404B-9816-006C00900003}" type="list" allowBlank="1" errorStyle="stop" imeMode="noControl" operator="between" showDropDown="0" showErrorMessage="0" showInputMessage="0">
          <x14:formula1>
            <xm:f>"Non démarré,En cours,Mis en œuvre,Vérifié,Non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2" t="s">
        <v>37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ht="23.850000000000001">
      <c r="A3" s="12" t="s">
        <v>44</v>
      </c>
      <c r="B3" s="12" t="s">
        <v>45</v>
      </c>
      <c r="C3" s="12" t="s">
        <v>46</v>
      </c>
      <c r="D3" s="12" t="s">
        <v>47</v>
      </c>
      <c r="E3" s="12" t="s">
        <v>48</v>
      </c>
      <c r="F3" s="12" t="s">
        <v>49</v>
      </c>
      <c r="G3" s="12" t="s">
        <v>50</v>
      </c>
      <c r="H3" s="12" t="s">
        <v>51</v>
      </c>
      <c r="I3" s="12" t="s">
        <v>52</v>
      </c>
      <c r="J3" s="12" t="s">
        <v>53</v>
      </c>
      <c r="K3" s="12" t="s">
        <v>54</v>
      </c>
      <c r="L3" s="12" t="s">
        <v>55</v>
      </c>
      <c r="M3" s="12" t="s">
        <v>56</v>
      </c>
      <c r="N3" s="12" t="s">
        <v>57</v>
      </c>
    </row>
    <row r="4" ht="15">
      <c r="A4" s="23" t="s">
        <v>144</v>
      </c>
      <c r="B4" s="23" t="s">
        <v>145</v>
      </c>
      <c r="C4" s="24" t="s">
        <v>146</v>
      </c>
      <c r="D4" s="24" t="s">
        <v>61</v>
      </c>
      <c r="E4" s="24"/>
      <c r="F4" s="24"/>
      <c r="G4" s="24"/>
      <c r="H4" s="24"/>
      <c r="I4" s="24"/>
      <c r="J4" s="24"/>
      <c r="K4" s="25" t="s">
        <v>147</v>
      </c>
      <c r="L4" s="25" t="s">
        <v>148</v>
      </c>
      <c r="M4" s="25" t="s">
        <v>149</v>
      </c>
      <c r="N4" s="25" t="s">
        <v>150</v>
      </c>
    </row>
    <row r="5" ht="22.350000000000001">
      <c r="A5" s="26" t="s">
        <v>151</v>
      </c>
      <c r="B5" s="26" t="s">
        <v>152</v>
      </c>
      <c r="C5" s="25" t="s">
        <v>153</v>
      </c>
      <c r="D5" s="25" t="s">
        <v>61</v>
      </c>
      <c r="E5" s="25"/>
      <c r="F5" s="25"/>
      <c r="G5" s="25"/>
      <c r="H5" s="25"/>
      <c r="I5" s="25"/>
      <c r="J5" s="25"/>
      <c r="K5" s="25" t="s">
        <v>147</v>
      </c>
      <c r="L5" s="25" t="s">
        <v>148</v>
      </c>
      <c r="M5" s="25" t="s">
        <v>154</v>
      </c>
      <c r="N5" s="25" t="s">
        <v>150</v>
      </c>
    </row>
    <row r="6" ht="22.350000000000001">
      <c r="A6" s="23" t="s">
        <v>155</v>
      </c>
      <c r="B6" s="23" t="s">
        <v>156</v>
      </c>
      <c r="C6" s="24" t="s">
        <v>157</v>
      </c>
      <c r="D6" s="24" t="s">
        <v>61</v>
      </c>
      <c r="E6" s="24"/>
      <c r="F6" s="24"/>
      <c r="G6" s="24"/>
      <c r="H6" s="24"/>
      <c r="I6" s="24"/>
      <c r="J6" s="24"/>
      <c r="K6" s="25" t="s">
        <v>158</v>
      </c>
      <c r="L6" s="25" t="s">
        <v>159</v>
      </c>
      <c r="M6" s="25" t="s">
        <v>111</v>
      </c>
      <c r="N6" s="25" t="s">
        <v>112</v>
      </c>
    </row>
    <row r="7" ht="15">
      <c r="A7" s="26" t="s">
        <v>160</v>
      </c>
      <c r="B7" s="26" t="s">
        <v>161</v>
      </c>
      <c r="C7" s="25" t="s">
        <v>162</v>
      </c>
      <c r="D7" s="25" t="s">
        <v>61</v>
      </c>
      <c r="E7" s="25"/>
      <c r="F7" s="25"/>
      <c r="G7" s="25"/>
      <c r="H7" s="25"/>
      <c r="I7" s="25"/>
      <c r="J7" s="25"/>
      <c r="K7" s="25" t="s">
        <v>163</v>
      </c>
      <c r="L7" s="25" t="s">
        <v>164</v>
      </c>
      <c r="M7" s="25" t="s">
        <v>165</v>
      </c>
      <c r="N7" s="25" t="s">
        <v>150</v>
      </c>
    </row>
    <row r="8" ht="15">
      <c r="A8" s="23" t="s">
        <v>166</v>
      </c>
      <c r="B8" s="23" t="s">
        <v>167</v>
      </c>
      <c r="C8" s="24" t="s">
        <v>168</v>
      </c>
      <c r="D8" s="24" t="s">
        <v>61</v>
      </c>
      <c r="E8" s="24"/>
      <c r="F8" s="24"/>
      <c r="G8" s="24"/>
      <c r="H8" s="24"/>
      <c r="I8" s="24"/>
      <c r="J8" s="24"/>
      <c r="K8" s="25" t="s">
        <v>163</v>
      </c>
      <c r="L8" s="25" t="s">
        <v>164</v>
      </c>
      <c r="M8" s="25" t="s">
        <v>165</v>
      </c>
      <c r="N8" s="25" t="s">
        <v>150</v>
      </c>
    </row>
    <row r="9" ht="22.350000000000001">
      <c r="A9" s="26" t="s">
        <v>169</v>
      </c>
      <c r="B9" s="26" t="s">
        <v>170</v>
      </c>
      <c r="C9" s="25" t="s">
        <v>171</v>
      </c>
      <c r="D9" s="25" t="s">
        <v>61</v>
      </c>
      <c r="E9" s="25"/>
      <c r="F9" s="25"/>
      <c r="G9" s="25"/>
      <c r="H9" s="25"/>
      <c r="I9" s="25"/>
      <c r="J9" s="25"/>
      <c r="K9" s="25" t="s">
        <v>172</v>
      </c>
      <c r="L9" s="25" t="s">
        <v>173</v>
      </c>
      <c r="M9" s="25" t="s">
        <v>174</v>
      </c>
      <c r="N9" s="25" t="s">
        <v>150</v>
      </c>
    </row>
    <row r="10" ht="15">
      <c r="A10" s="23" t="s">
        <v>175</v>
      </c>
      <c r="B10" s="23" t="s">
        <v>176</v>
      </c>
      <c r="C10" s="24" t="s">
        <v>177</v>
      </c>
      <c r="D10" s="24" t="s">
        <v>61</v>
      </c>
      <c r="E10" s="24"/>
      <c r="F10" s="24"/>
      <c r="G10" s="24"/>
      <c r="H10" s="24"/>
      <c r="I10" s="24"/>
      <c r="J10" s="24"/>
      <c r="K10" s="25" t="s">
        <v>172</v>
      </c>
      <c r="L10" s="25" t="s">
        <v>178</v>
      </c>
      <c r="M10" s="25" t="s">
        <v>179</v>
      </c>
      <c r="N10" s="25" t="s">
        <v>150</v>
      </c>
    </row>
    <row r="11" ht="15">
      <c r="A11" s="26" t="s">
        <v>180</v>
      </c>
      <c r="B11" s="26" t="s">
        <v>181</v>
      </c>
      <c r="C11" s="25" t="s">
        <v>182</v>
      </c>
      <c r="D11" s="25" t="s">
        <v>86</v>
      </c>
      <c r="E11" s="25"/>
      <c r="F11" s="25"/>
      <c r="G11" s="25"/>
      <c r="H11" s="25"/>
      <c r="I11" s="25"/>
      <c r="J11" s="25"/>
      <c r="K11" s="25" t="s">
        <v>163</v>
      </c>
      <c r="L11" s="25" t="s">
        <v>183</v>
      </c>
      <c r="M11" s="25" t="s">
        <v>184</v>
      </c>
      <c r="N11" s="25" t="s">
        <v>150</v>
      </c>
    </row>
    <row r="12" ht="15">
      <c r="A12" s="23" t="s">
        <v>185</v>
      </c>
      <c r="B12" s="23" t="s">
        <v>186</v>
      </c>
      <c r="C12" s="24" t="s">
        <v>187</v>
      </c>
      <c r="D12" s="24" t="s">
        <v>86</v>
      </c>
      <c r="E12" s="24"/>
      <c r="F12" s="24"/>
      <c r="G12" s="24"/>
      <c r="H12" s="24"/>
      <c r="I12" s="24"/>
      <c r="J12" s="24"/>
      <c r="K12" s="25" t="s">
        <v>172</v>
      </c>
      <c r="L12" s="25" t="s">
        <v>178</v>
      </c>
      <c r="M12" s="25" t="s">
        <v>188</v>
      </c>
      <c r="N12" s="25" t="s">
        <v>150</v>
      </c>
    </row>
  </sheetData>
  <autoFilter ref="A3:N12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08003B-00F3-45F0-8A49-00D00024008D}" type="list" allowBlank="1" error="Sélectionnez un niveau CMMI" errorStyle="stop" errorTitle="Invalide" imeMode="noControl" operator="between" showDropDown="0" showErrorMessage="0" showInputMessage="0">
          <x14:formula1>
            <xm:f>"1 - Initial,2 - Géré,3 - Défini,4 - Géré quantitativement,5 - Optimisé"</xm:f>
          </x14:formula1>
          <x14:formula2>
            <xm:f>0</xm:f>
          </x14:formula2>
          <xm:sqref>E4:E12</xm:sqref>
        </x14:dataValidation>
        <x14:dataValidation xr:uid="{006F004B-00C0-49F8-B148-007A00310025}" type="list" allowBlank="1" errorStyle="stop" imeMode="noControl" operator="between" showDropDown="0" showErrorMessage="0" showInputMessage="0">
          <x14:formula1>
            <xm:f>"Non démarré,En cours,Mis en œuvre,Vérifié,Non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2" t="s">
        <v>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ht="23.850000000000001">
      <c r="A3" s="12" t="s">
        <v>44</v>
      </c>
      <c r="B3" s="12" t="s">
        <v>45</v>
      </c>
      <c r="C3" s="12" t="s">
        <v>46</v>
      </c>
      <c r="D3" s="12" t="s">
        <v>47</v>
      </c>
      <c r="E3" s="12" t="s">
        <v>48</v>
      </c>
      <c r="F3" s="12" t="s">
        <v>49</v>
      </c>
      <c r="G3" s="12" t="s">
        <v>50</v>
      </c>
      <c r="H3" s="12" t="s">
        <v>51</v>
      </c>
      <c r="I3" s="12" t="s">
        <v>52</v>
      </c>
      <c r="J3" s="12" t="s">
        <v>53</v>
      </c>
      <c r="K3" s="12" t="s">
        <v>54</v>
      </c>
      <c r="L3" s="12" t="s">
        <v>55</v>
      </c>
      <c r="M3" s="12" t="s">
        <v>56</v>
      </c>
      <c r="N3" s="12" t="s">
        <v>57</v>
      </c>
    </row>
    <row r="4" ht="22.350000000000001">
      <c r="A4" s="23" t="s">
        <v>189</v>
      </c>
      <c r="B4" s="23" t="s">
        <v>190</v>
      </c>
      <c r="C4" s="24" t="s">
        <v>191</v>
      </c>
      <c r="D4" s="24" t="s">
        <v>61</v>
      </c>
      <c r="E4" s="24"/>
      <c r="F4" s="24"/>
      <c r="G4" s="24"/>
      <c r="H4" s="24"/>
      <c r="I4" s="24"/>
      <c r="J4" s="24"/>
      <c r="K4" s="25" t="s">
        <v>192</v>
      </c>
      <c r="L4" s="25" t="s">
        <v>193</v>
      </c>
      <c r="M4" s="25" t="s">
        <v>194</v>
      </c>
      <c r="N4" s="25" t="s">
        <v>195</v>
      </c>
    </row>
    <row r="5" ht="22.350000000000001">
      <c r="A5" s="26" t="s">
        <v>196</v>
      </c>
      <c r="B5" s="26" t="s">
        <v>197</v>
      </c>
      <c r="C5" s="25" t="s">
        <v>198</v>
      </c>
      <c r="D5" s="25" t="s">
        <v>61</v>
      </c>
      <c r="E5" s="25"/>
      <c r="F5" s="25"/>
      <c r="G5" s="25"/>
      <c r="H5" s="25"/>
      <c r="I5" s="25"/>
      <c r="J5" s="25"/>
      <c r="K5" s="25" t="s">
        <v>199</v>
      </c>
      <c r="L5" s="25" t="s">
        <v>200</v>
      </c>
      <c r="M5" s="25" t="s">
        <v>194</v>
      </c>
      <c r="N5" s="25" t="s">
        <v>201</v>
      </c>
    </row>
    <row r="6" ht="15">
      <c r="A6" s="23" t="s">
        <v>202</v>
      </c>
      <c r="B6" s="23" t="s">
        <v>203</v>
      </c>
      <c r="C6" s="24" t="s">
        <v>204</v>
      </c>
      <c r="D6" s="24" t="s">
        <v>61</v>
      </c>
      <c r="E6" s="24"/>
      <c r="F6" s="24"/>
      <c r="G6" s="24"/>
      <c r="H6" s="24"/>
      <c r="I6" s="24"/>
      <c r="J6" s="24"/>
      <c r="K6" s="25" t="s">
        <v>205</v>
      </c>
      <c r="L6" s="25" t="s">
        <v>206</v>
      </c>
      <c r="M6" s="25" t="s">
        <v>207</v>
      </c>
      <c r="N6" s="25" t="s">
        <v>201</v>
      </c>
    </row>
    <row r="7" ht="22.350000000000001">
      <c r="A7" s="26" t="s">
        <v>208</v>
      </c>
      <c r="B7" s="26" t="s">
        <v>209</v>
      </c>
      <c r="C7" s="25" t="s">
        <v>210</v>
      </c>
      <c r="D7" s="25" t="s">
        <v>61</v>
      </c>
      <c r="E7" s="25"/>
      <c r="F7" s="25"/>
      <c r="G7" s="25"/>
      <c r="H7" s="25"/>
      <c r="I7" s="25"/>
      <c r="J7" s="25"/>
      <c r="K7" s="25" t="s">
        <v>211</v>
      </c>
      <c r="L7" s="25" t="s">
        <v>212</v>
      </c>
      <c r="M7" s="25" t="s">
        <v>213</v>
      </c>
      <c r="N7" s="25" t="s">
        <v>201</v>
      </c>
    </row>
    <row r="8" ht="15">
      <c r="A8" s="23" t="s">
        <v>214</v>
      </c>
      <c r="B8" s="23" t="s">
        <v>215</v>
      </c>
      <c r="C8" s="24" t="s">
        <v>216</v>
      </c>
      <c r="D8" s="24" t="s">
        <v>61</v>
      </c>
      <c r="E8" s="24"/>
      <c r="F8" s="24"/>
      <c r="G8" s="24"/>
      <c r="H8" s="24"/>
      <c r="I8" s="24"/>
      <c r="J8" s="24"/>
      <c r="K8" s="25" t="s">
        <v>217</v>
      </c>
      <c r="L8" s="25" t="s">
        <v>218</v>
      </c>
      <c r="M8" s="25" t="s">
        <v>219</v>
      </c>
      <c r="N8" s="25" t="s">
        <v>201</v>
      </c>
    </row>
    <row r="9" ht="15">
      <c r="A9" s="26" t="s">
        <v>220</v>
      </c>
      <c r="B9" s="26" t="s">
        <v>221</v>
      </c>
      <c r="C9" s="25" t="s">
        <v>222</v>
      </c>
      <c r="D9" s="25" t="s">
        <v>93</v>
      </c>
      <c r="E9" s="25"/>
      <c r="F9" s="25"/>
      <c r="G9" s="25"/>
      <c r="H9" s="25"/>
      <c r="I9" s="25"/>
      <c r="J9" s="25"/>
      <c r="K9" s="25" t="s">
        <v>223</v>
      </c>
      <c r="L9" s="25" t="s">
        <v>224</v>
      </c>
      <c r="M9" s="25" t="s">
        <v>96</v>
      </c>
      <c r="N9" s="25" t="s">
        <v>72</v>
      </c>
    </row>
    <row r="10" ht="22.350000000000001">
      <c r="A10" s="23" t="s">
        <v>225</v>
      </c>
      <c r="B10" s="23" t="s">
        <v>226</v>
      </c>
      <c r="C10" s="24" t="s">
        <v>227</v>
      </c>
      <c r="D10" s="24" t="s">
        <v>61</v>
      </c>
      <c r="E10" s="24"/>
      <c r="F10" s="24"/>
      <c r="G10" s="24"/>
      <c r="H10" s="24"/>
      <c r="I10" s="24"/>
      <c r="J10" s="24"/>
      <c r="K10" s="25" t="s">
        <v>228</v>
      </c>
      <c r="L10" s="25" t="s">
        <v>229</v>
      </c>
      <c r="M10" s="25" t="s">
        <v>230</v>
      </c>
      <c r="N10" s="25" t="s">
        <v>231</v>
      </c>
    </row>
  </sheetData>
  <autoFilter ref="A3:N10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9000DF-0039-458D-A216-003C005300FA}" type="list" allowBlank="1" error="Sélectionnez un niveau CMMI" errorStyle="stop" errorTitle="Invalide" imeMode="noControl" operator="between" showDropDown="0" showErrorMessage="0" showInputMessage="0">
          <x14:formula1>
            <xm:f>"1 - Initial,2 - Géré,3 - Défini,4 - Géré quantitativement,5 - Optimisé"</xm:f>
          </x14:formula1>
          <x14:formula2>
            <xm:f>0</xm:f>
          </x14:formula2>
          <xm:sqref>E4:E12</xm:sqref>
        </x14:dataValidation>
        <x14:dataValidation xr:uid="{00E70096-0048-455A-8E7E-009D004B00CA}" type="list" allowBlank="1" errorStyle="stop" imeMode="noControl" operator="between" showDropDown="0" showErrorMessage="0" showInputMessage="0">
          <x14:formula1>
            <xm:f>"Non démarré,En cours,Mis en œuvre,Vérifié,Non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2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ht="23.850000000000001">
      <c r="A3" s="12" t="s">
        <v>44</v>
      </c>
      <c r="B3" s="12" t="s">
        <v>45</v>
      </c>
      <c r="C3" s="12" t="s">
        <v>46</v>
      </c>
      <c r="D3" s="12" t="s">
        <v>47</v>
      </c>
      <c r="E3" s="12" t="s">
        <v>48</v>
      </c>
      <c r="F3" s="12" t="s">
        <v>49</v>
      </c>
      <c r="G3" s="12" t="s">
        <v>50</v>
      </c>
      <c r="H3" s="12" t="s">
        <v>51</v>
      </c>
      <c r="I3" s="12" t="s">
        <v>52</v>
      </c>
      <c r="J3" s="12" t="s">
        <v>53</v>
      </c>
      <c r="K3" s="12" t="s">
        <v>54</v>
      </c>
      <c r="L3" s="12" t="s">
        <v>55</v>
      </c>
      <c r="M3" s="12" t="s">
        <v>56</v>
      </c>
      <c r="N3" s="12" t="s">
        <v>57</v>
      </c>
    </row>
    <row r="4" ht="15">
      <c r="A4" s="23" t="s">
        <v>232</v>
      </c>
      <c r="B4" s="23" t="s">
        <v>233</v>
      </c>
      <c r="C4" s="24" t="s">
        <v>234</v>
      </c>
      <c r="D4" s="24" t="s">
        <v>61</v>
      </c>
      <c r="E4" s="24"/>
      <c r="F4" s="24"/>
      <c r="G4" s="24"/>
      <c r="H4" s="24"/>
      <c r="I4" s="24"/>
      <c r="J4" s="24"/>
      <c r="K4" s="25" t="s">
        <v>235</v>
      </c>
      <c r="L4" s="25" t="s">
        <v>236</v>
      </c>
      <c r="M4" s="25" t="s">
        <v>237</v>
      </c>
      <c r="N4" s="25" t="s">
        <v>238</v>
      </c>
    </row>
    <row r="5" ht="15">
      <c r="A5" s="26" t="s">
        <v>239</v>
      </c>
      <c r="B5" s="26" t="s">
        <v>240</v>
      </c>
      <c r="C5" s="25" t="s">
        <v>241</v>
      </c>
      <c r="D5" s="25" t="s">
        <v>61</v>
      </c>
      <c r="E5" s="25"/>
      <c r="F5" s="25"/>
      <c r="G5" s="25"/>
      <c r="H5" s="25"/>
      <c r="I5" s="25"/>
      <c r="J5" s="25"/>
      <c r="K5" s="25" t="s">
        <v>242</v>
      </c>
      <c r="L5" s="25" t="s">
        <v>243</v>
      </c>
      <c r="M5" s="25" t="s">
        <v>244</v>
      </c>
      <c r="N5" s="25" t="s">
        <v>238</v>
      </c>
    </row>
    <row r="6" ht="15">
      <c r="A6" s="23" t="s">
        <v>245</v>
      </c>
      <c r="B6" s="23" t="s">
        <v>246</v>
      </c>
      <c r="C6" s="24" t="s">
        <v>247</v>
      </c>
      <c r="D6" s="24" t="s">
        <v>61</v>
      </c>
      <c r="E6" s="24"/>
      <c r="F6" s="24"/>
      <c r="G6" s="24"/>
      <c r="H6" s="24"/>
      <c r="I6" s="24"/>
      <c r="J6" s="24"/>
      <c r="K6" s="25" t="s">
        <v>248</v>
      </c>
      <c r="L6" s="25" t="s">
        <v>249</v>
      </c>
      <c r="M6" s="25" t="s">
        <v>250</v>
      </c>
      <c r="N6" s="25" t="s">
        <v>238</v>
      </c>
    </row>
    <row r="7" ht="15">
      <c r="A7" s="26" t="s">
        <v>251</v>
      </c>
      <c r="B7" s="26" t="s">
        <v>252</v>
      </c>
      <c r="C7" s="25" t="s">
        <v>253</v>
      </c>
      <c r="D7" s="25" t="s">
        <v>61</v>
      </c>
      <c r="E7" s="25"/>
      <c r="F7" s="25"/>
      <c r="G7" s="25"/>
      <c r="H7" s="25"/>
      <c r="I7" s="25"/>
      <c r="J7" s="25"/>
      <c r="K7" s="25" t="s">
        <v>254</v>
      </c>
      <c r="L7" s="25" t="s">
        <v>236</v>
      </c>
      <c r="M7" s="25" t="s">
        <v>255</v>
      </c>
      <c r="N7" s="25" t="s">
        <v>238</v>
      </c>
    </row>
    <row r="8" ht="15">
      <c r="A8" s="23" t="s">
        <v>256</v>
      </c>
      <c r="B8" s="23" t="s">
        <v>257</v>
      </c>
      <c r="C8" s="24" t="s">
        <v>258</v>
      </c>
      <c r="D8" s="24" t="s">
        <v>259</v>
      </c>
      <c r="E8" s="24"/>
      <c r="F8" s="24"/>
      <c r="G8" s="24"/>
      <c r="H8" s="24"/>
      <c r="I8" s="24"/>
      <c r="J8" s="24"/>
      <c r="K8" s="25" t="s">
        <v>260</v>
      </c>
      <c r="L8" s="25" t="s">
        <v>236</v>
      </c>
      <c r="M8" s="25" t="s">
        <v>89</v>
      </c>
      <c r="N8" s="25" t="s">
        <v>238</v>
      </c>
    </row>
    <row r="9" ht="15">
      <c r="A9" s="26" t="s">
        <v>261</v>
      </c>
      <c r="B9" s="26" t="s">
        <v>262</v>
      </c>
      <c r="C9" s="25" t="s">
        <v>263</v>
      </c>
      <c r="D9" s="25" t="s">
        <v>264</v>
      </c>
      <c r="E9" s="25"/>
      <c r="F9" s="25"/>
      <c r="G9" s="25"/>
      <c r="H9" s="25"/>
      <c r="I9" s="25"/>
      <c r="J9" s="25"/>
      <c r="K9" s="25" t="s">
        <v>265</v>
      </c>
      <c r="L9" s="25" t="s">
        <v>266</v>
      </c>
      <c r="M9" s="25" t="s">
        <v>64</v>
      </c>
      <c r="N9" s="25" t="s">
        <v>72</v>
      </c>
    </row>
    <row r="10" ht="15">
      <c r="A10" s="23" t="s">
        <v>267</v>
      </c>
      <c r="B10" s="23" t="s">
        <v>268</v>
      </c>
      <c r="C10" s="24" t="s">
        <v>269</v>
      </c>
      <c r="D10" s="24" t="s">
        <v>264</v>
      </c>
      <c r="E10" s="24"/>
      <c r="F10" s="24"/>
      <c r="G10" s="24"/>
      <c r="H10" s="24"/>
      <c r="I10" s="24"/>
      <c r="J10" s="24"/>
      <c r="K10" s="25" t="s">
        <v>248</v>
      </c>
      <c r="L10" s="25" t="s">
        <v>270</v>
      </c>
      <c r="M10" s="25" t="s">
        <v>271</v>
      </c>
      <c r="N10" s="25" t="s">
        <v>238</v>
      </c>
    </row>
  </sheetData>
  <autoFilter ref="A3:N10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7F0065-005D-4B5A-A069-00220067006D}" type="list" allowBlank="1" error="Sélectionnez un niveau CMMI" errorStyle="stop" errorTitle="Invalide" imeMode="noControl" operator="between" showDropDown="0" showErrorMessage="0" showInputMessage="0">
          <x14:formula1>
            <xm:f>"1 - Initial,2 - Géré,3 - Défini,4 - Géré quantitativement,5 - Optimisé"</xm:f>
          </x14:formula1>
          <x14:formula2>
            <xm:f>0</xm:f>
          </x14:formula2>
          <xm:sqref>E4:E12</xm:sqref>
        </x14:dataValidation>
        <x14:dataValidation xr:uid="{009A00F6-007B-4FA0-9BE4-003000DF008E}" type="list" allowBlank="1" errorStyle="stop" imeMode="noControl" operator="between" showDropDown="0" showErrorMessage="0" showInputMessage="0">
          <x14:formula1>
            <xm:f>"Non démarré,En cours,Mis en œuvre,Vérifié,Non applicable"</xm:f>
          </x14:formula1>
          <x14:formula2>
            <xm:f>0</xm:f>
          </x14:formula2>
          <xm:sqref>F4:F12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3B5998"/>
    <outlinePr applyStyles="0" summaryBelow="1" summaryRight="1" showOutlineSymbols="1"/>
    <pageSetUpPr autoPageBreaks="1" fitToPage="0"/>
  </sheetPr>
  <sheetViews>
    <sheetView showFormulas="0" showGridLines="1" showRowColHeaders="1" showZeros="1" rightToLeft="0" view="normal" topLeftCell="A1" zoomScale="100" workbookViewId="0">
      <pane xSplit="2" ySplit="3" topLeftCell="C4" activePane="bottomRight" state="frozen"/>
      <selection activeCell="A1" activeCellId="0" sqref="A1"/>
    </sheetView>
  </sheetViews>
  <sheetFormatPr defaultColWidth="8.6796875" defaultRowHeight="15"/>
  <cols>
    <col customWidth="1" min="1" max="1" style="0" width="12"/>
    <col customWidth="1" min="2" max="2" style="0" width="22"/>
    <col customWidth="1" min="3" max="3" style="0" width="50"/>
    <col customWidth="1" min="4" max="4" style="0" width="14"/>
    <col customWidth="1" min="5" max="5" style="0" width="12"/>
    <col customWidth="1" min="6" max="6" style="0" width="18"/>
    <col customWidth="1" min="7" max="7" style="0" width="16"/>
    <col customWidth="1" min="8" max="8" style="0" width="22"/>
    <col customWidth="1" min="9" max="10" style="0" width="25"/>
    <col customWidth="1" min="11" max="14" style="0" width="18"/>
  </cols>
  <sheetData>
    <row r="1" ht="15">
      <c r="A1" s="22" t="s">
        <v>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3" ht="23.850000000000001">
      <c r="A3" s="12" t="s">
        <v>44</v>
      </c>
      <c r="B3" s="12" t="s">
        <v>45</v>
      </c>
      <c r="C3" s="12" t="s">
        <v>46</v>
      </c>
      <c r="D3" s="12" t="s">
        <v>47</v>
      </c>
      <c r="E3" s="12" t="s">
        <v>48</v>
      </c>
      <c r="F3" s="12" t="s">
        <v>49</v>
      </c>
      <c r="G3" s="12" t="s">
        <v>50</v>
      </c>
      <c r="H3" s="12" t="s">
        <v>51</v>
      </c>
      <c r="I3" s="12" t="s">
        <v>52</v>
      </c>
      <c r="J3" s="12" t="s">
        <v>53</v>
      </c>
      <c r="K3" s="12" t="s">
        <v>54</v>
      </c>
      <c r="L3" s="12" t="s">
        <v>55</v>
      </c>
      <c r="M3" s="12" t="s">
        <v>56</v>
      </c>
      <c r="N3" s="12" t="s">
        <v>57</v>
      </c>
    </row>
    <row r="4" ht="15">
      <c r="A4" s="23" t="s">
        <v>272</v>
      </c>
      <c r="B4" s="23" t="s">
        <v>273</v>
      </c>
      <c r="C4" s="24" t="s">
        <v>274</v>
      </c>
      <c r="D4" s="24" t="s">
        <v>61</v>
      </c>
      <c r="E4" s="24"/>
      <c r="F4" s="24"/>
      <c r="G4" s="24"/>
      <c r="H4" s="24"/>
      <c r="I4" s="24"/>
      <c r="J4" s="24"/>
      <c r="K4" s="25" t="s">
        <v>275</v>
      </c>
      <c r="L4" s="25" t="s">
        <v>229</v>
      </c>
      <c r="M4" s="25" t="s">
        <v>230</v>
      </c>
      <c r="N4" s="25" t="s">
        <v>231</v>
      </c>
    </row>
    <row r="5" ht="22.350000000000001">
      <c r="A5" s="26" t="s">
        <v>276</v>
      </c>
      <c r="B5" s="26" t="s">
        <v>277</v>
      </c>
      <c r="C5" s="25" t="s">
        <v>278</v>
      </c>
      <c r="D5" s="25" t="s">
        <v>61</v>
      </c>
      <c r="E5" s="25"/>
      <c r="F5" s="25"/>
      <c r="G5" s="25"/>
      <c r="H5" s="25"/>
      <c r="I5" s="25"/>
      <c r="J5" s="25"/>
      <c r="K5" s="25" t="s">
        <v>279</v>
      </c>
      <c r="L5" s="25" t="s">
        <v>280</v>
      </c>
      <c r="M5" s="25" t="s">
        <v>281</v>
      </c>
      <c r="N5" s="25" t="s">
        <v>231</v>
      </c>
    </row>
    <row r="6" ht="22.350000000000001">
      <c r="A6" s="23" t="s">
        <v>282</v>
      </c>
      <c r="B6" s="23" t="s">
        <v>283</v>
      </c>
      <c r="C6" s="24" t="s">
        <v>284</v>
      </c>
      <c r="D6" s="24" t="s">
        <v>61</v>
      </c>
      <c r="E6" s="24"/>
      <c r="F6" s="24"/>
      <c r="G6" s="24"/>
      <c r="H6" s="24"/>
      <c r="I6" s="24"/>
      <c r="J6" s="24"/>
      <c r="K6" s="25" t="s">
        <v>285</v>
      </c>
      <c r="L6" s="25" t="s">
        <v>286</v>
      </c>
      <c r="M6" s="25" t="s">
        <v>287</v>
      </c>
      <c r="N6" s="25" t="s">
        <v>288</v>
      </c>
    </row>
    <row r="7" ht="15">
      <c r="A7" s="26" t="s">
        <v>289</v>
      </c>
      <c r="B7" s="26" t="s">
        <v>290</v>
      </c>
      <c r="C7" s="25" t="s">
        <v>291</v>
      </c>
      <c r="D7" s="25" t="s">
        <v>61</v>
      </c>
      <c r="E7" s="25"/>
      <c r="F7" s="25"/>
      <c r="G7" s="25"/>
      <c r="H7" s="25"/>
      <c r="I7" s="25"/>
      <c r="J7" s="25"/>
      <c r="K7" s="25" t="s">
        <v>285</v>
      </c>
      <c r="L7" s="25" t="s">
        <v>292</v>
      </c>
      <c r="M7" s="25" t="s">
        <v>293</v>
      </c>
      <c r="N7" s="25" t="s">
        <v>294</v>
      </c>
    </row>
    <row r="8" ht="15">
      <c r="A8" s="23" t="s">
        <v>295</v>
      </c>
      <c r="B8" s="23" t="s">
        <v>296</v>
      </c>
      <c r="C8" s="24" t="s">
        <v>297</v>
      </c>
      <c r="D8" s="24" t="s">
        <v>61</v>
      </c>
      <c r="E8" s="24"/>
      <c r="F8" s="24"/>
      <c r="G8" s="24"/>
      <c r="H8" s="24"/>
      <c r="I8" s="24"/>
      <c r="J8" s="24"/>
      <c r="K8" s="25" t="s">
        <v>298</v>
      </c>
      <c r="L8" s="25" t="s">
        <v>299</v>
      </c>
      <c r="M8" s="25" t="s">
        <v>300</v>
      </c>
      <c r="N8" s="25" t="s">
        <v>231</v>
      </c>
    </row>
    <row r="9" ht="15">
      <c r="A9" s="26" t="s">
        <v>301</v>
      </c>
      <c r="B9" s="26" t="s">
        <v>302</v>
      </c>
      <c r="C9" s="25" t="s">
        <v>303</v>
      </c>
      <c r="D9" s="25" t="s">
        <v>86</v>
      </c>
      <c r="E9" s="25"/>
      <c r="F9" s="25"/>
      <c r="G9" s="25"/>
      <c r="H9" s="25"/>
      <c r="I9" s="25"/>
      <c r="J9" s="25"/>
      <c r="K9" s="25" t="s">
        <v>304</v>
      </c>
      <c r="L9" s="25" t="s">
        <v>299</v>
      </c>
      <c r="M9" s="25" t="s">
        <v>305</v>
      </c>
      <c r="N9" s="25" t="s">
        <v>288</v>
      </c>
    </row>
    <row r="10" ht="15">
      <c r="A10" s="23" t="s">
        <v>306</v>
      </c>
      <c r="B10" s="23" t="s">
        <v>307</v>
      </c>
      <c r="C10" s="24" t="s">
        <v>308</v>
      </c>
      <c r="D10" s="24" t="s">
        <v>61</v>
      </c>
      <c r="E10" s="24"/>
      <c r="F10" s="24"/>
      <c r="G10" s="24"/>
      <c r="H10" s="24"/>
      <c r="I10" s="24"/>
      <c r="J10" s="24"/>
      <c r="K10" s="25" t="s">
        <v>285</v>
      </c>
      <c r="L10" s="25" t="s">
        <v>309</v>
      </c>
      <c r="M10" s="25" t="s">
        <v>310</v>
      </c>
      <c r="N10" s="25" t="s">
        <v>231</v>
      </c>
    </row>
  </sheetData>
  <autoFilter ref="A3:N10"/>
  <mergeCells count="1">
    <mergeCell ref="A1:N1"/>
  </mergeCells>
  <printOptions headings="0" gridLines="0" horizontalCentered="0" verticalCentered="0"/>
  <pageMargins left="0.75" right="0.75" top="1" bottom="1" header="0.51181102362204689" footer="0.51181102362204689"/>
  <pageSetup paperSize="9" scale="100" fitToWidth="1" fitToHeight="1" pageOrder="downThenOver" orientation="portrait" usePrinterDefaults="1" blackAndWhite="0" draft="0" cellComments="none" useFirstPageNumber="0" errors="displayed" horizontalDpi="300" verticalDpi="300" copies="1"/>
  <headerFooter/>
  <extLst>
    <ext xmlns:x14="http://schemas.microsoft.com/office/spreadsheetml/2009/9/main" uri="{CCE6A557-97BC-4b89-ADB6-D9C93CAAB3DF}">
      <x14:dataValidations xmlns:xm="http://schemas.microsoft.com/office/excel/2006/main" count="2" disablePrompts="0">
        <x14:dataValidation xr:uid="{003600EB-000B-446C-8BFD-002C003200CE}" type="list" allowBlank="1" error="Sélectionnez un niveau CMMI" errorStyle="stop" errorTitle="Invalide" imeMode="noControl" operator="between" showDropDown="0" showErrorMessage="0" showInputMessage="0">
          <x14:formula1>
            <xm:f>"1 - Initial,2 - Géré,3 - Défini,4 - Géré quantitativement,5 - Optimisé"</xm:f>
          </x14:formula1>
          <x14:formula2>
            <xm:f>0</xm:f>
          </x14:formula2>
          <xm:sqref>E4:E12</xm:sqref>
        </x14:dataValidation>
        <x14:dataValidation xr:uid="{003E0099-00E1-48D1-8011-004B00880057}" type="list" allowBlank="1" errorStyle="stop" imeMode="noControl" operator="between" showDropDown="0" showErrorMessage="0" showInputMessage="0">
          <x14:formula1>
            <xm:f>"Non démarré,En cours,Mis en œuvre,Vérifié,Non applicable"</xm:f>
          </x14:formula1>
          <x14:formula2>
            <xm:f>0</xm:f>
          </x14:formula2>
          <xm:sqref>F4:F12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onlyoffice/9.3.1.10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dc:language>en-US</dc:language>
  <cp:lastModifiedBy>Sébastien  POITRASSON</cp:lastModifiedBy>
  <cp:revision>3</cp:revision>
  <dcterms:created xsi:type="dcterms:W3CDTF">2026-04-08T12:27:43Z</dcterms:created>
  <dcterms:modified xsi:type="dcterms:W3CDTF">2026-04-09T12:27:43Z</dcterms:modified>
</cp:coreProperties>
</file>